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87" i="1"/>
  <c r="G49"/>
  <c r="G50"/>
  <c r="I34"/>
  <c r="H34"/>
  <c r="H50"/>
  <c r="I50" l="1"/>
  <c r="I97"/>
  <c r="H97"/>
  <c r="G97"/>
  <c r="I95"/>
  <c r="H95"/>
  <c r="G95"/>
  <c r="I93"/>
  <c r="I92" s="1"/>
  <c r="I91" s="1"/>
  <c r="I90" s="1"/>
  <c r="I89" s="1"/>
  <c r="I88" s="1"/>
  <c r="H93"/>
  <c r="H92" s="1"/>
  <c r="H91" s="1"/>
  <c r="H90" s="1"/>
  <c r="H89" s="1"/>
  <c r="H88" s="1"/>
  <c r="G93"/>
  <c r="I86"/>
  <c r="I85" s="1"/>
  <c r="H86"/>
  <c r="H85" s="1"/>
  <c r="G86"/>
  <c r="G85" s="1"/>
  <c r="G92" l="1"/>
  <c r="G91" s="1"/>
  <c r="G90" s="1"/>
  <c r="G89" s="1"/>
  <c r="G88" s="1"/>
  <c r="G84"/>
  <c r="G78" s="1"/>
  <c r="G77" s="1"/>
  <c r="G104"/>
  <c r="G48" l="1"/>
  <c r="G44"/>
  <c r="I109"/>
  <c r="I108" s="1"/>
  <c r="I107" s="1"/>
  <c r="I106" s="1"/>
  <c r="H109"/>
  <c r="H108" s="1"/>
  <c r="H107" s="1"/>
  <c r="H106" s="1"/>
  <c r="G109"/>
  <c r="G108" s="1"/>
  <c r="G107" s="1"/>
  <c r="G106" s="1"/>
  <c r="I38"/>
  <c r="I37" s="1"/>
  <c r="I36" s="1"/>
  <c r="I35" s="1"/>
  <c r="H38"/>
  <c r="H37" s="1"/>
  <c r="H36" s="1"/>
  <c r="H35" s="1"/>
  <c r="G38"/>
  <c r="G37" s="1"/>
  <c r="G36" s="1"/>
  <c r="G35" s="1"/>
  <c r="G55" l="1"/>
  <c r="I104" l="1"/>
  <c r="I103" s="1"/>
  <c r="I102" s="1"/>
  <c r="I101" s="1"/>
  <c r="I100" s="1"/>
  <c r="I99" s="1"/>
  <c r="H104"/>
  <c r="H103" s="1"/>
  <c r="H102" s="1"/>
  <c r="H101" s="1"/>
  <c r="H100" s="1"/>
  <c r="H99" s="1"/>
  <c r="G103"/>
  <c r="G102" s="1"/>
  <c r="G101" s="1"/>
  <c r="G100" s="1"/>
  <c r="G99" s="1"/>
  <c r="I75"/>
  <c r="I74" s="1"/>
  <c r="I73" s="1"/>
  <c r="I72" s="1"/>
  <c r="I71" s="1"/>
  <c r="I70" s="1"/>
  <c r="H75"/>
  <c r="H74" s="1"/>
  <c r="H73" s="1"/>
  <c r="H72" s="1"/>
  <c r="H71" s="1"/>
  <c r="H70" s="1"/>
  <c r="G75"/>
  <c r="G74" s="1"/>
  <c r="G73" s="1"/>
  <c r="G72" s="1"/>
  <c r="G71" s="1"/>
  <c r="G70" s="1"/>
  <c r="I68"/>
  <c r="I67" s="1"/>
  <c r="I66" s="1"/>
  <c r="I65" s="1"/>
  <c r="I64" s="1"/>
  <c r="H68"/>
  <c r="H67" s="1"/>
  <c r="H66" s="1"/>
  <c r="H65" s="1"/>
  <c r="H64" s="1"/>
  <c r="G68"/>
  <c r="G67" s="1"/>
  <c r="G66" s="1"/>
  <c r="G65" s="1"/>
  <c r="G64" s="1"/>
  <c r="I62"/>
  <c r="I61" s="1"/>
  <c r="I60" s="1"/>
  <c r="I59" s="1"/>
  <c r="I58" s="1"/>
  <c r="H62"/>
  <c r="H61" s="1"/>
  <c r="H60" s="1"/>
  <c r="H59" s="1"/>
  <c r="H58" s="1"/>
  <c r="G62"/>
  <c r="G61" s="1"/>
  <c r="G60" s="1"/>
  <c r="G59" s="1"/>
  <c r="G58" s="1"/>
  <c r="I55"/>
  <c r="I54" s="1"/>
  <c r="I53" s="1"/>
  <c r="I52" s="1"/>
  <c r="I51" s="1"/>
  <c r="H55"/>
  <c r="H54" s="1"/>
  <c r="H53" s="1"/>
  <c r="H52" s="1"/>
  <c r="H51" s="1"/>
  <c r="G54"/>
  <c r="G53" s="1"/>
  <c r="G52" s="1"/>
  <c r="G51" s="1"/>
  <c r="I48"/>
  <c r="I47" s="1"/>
  <c r="I46" s="1"/>
  <c r="H48"/>
  <c r="H47" s="1"/>
  <c r="H46" s="1"/>
  <c r="G47"/>
  <c r="G46" s="1"/>
  <c r="I28"/>
  <c r="H28"/>
  <c r="G28"/>
  <c r="I44"/>
  <c r="I43" s="1"/>
  <c r="I42" s="1"/>
  <c r="I41" s="1"/>
  <c r="H44"/>
  <c r="H43" s="1"/>
  <c r="H42" s="1"/>
  <c r="H41" s="1"/>
  <c r="G43"/>
  <c r="G42" s="1"/>
  <c r="G41" s="1"/>
  <c r="I33"/>
  <c r="I32" s="1"/>
  <c r="I31" s="1"/>
  <c r="I30" s="1"/>
  <c r="H33"/>
  <c r="H32" s="1"/>
  <c r="H31" s="1"/>
  <c r="H30" s="1"/>
  <c r="G33"/>
  <c r="G32" s="1"/>
  <c r="G31" s="1"/>
  <c r="G30" s="1"/>
  <c r="I19"/>
  <c r="H19"/>
  <c r="G19"/>
  <c r="I22"/>
  <c r="H22"/>
  <c r="I24"/>
  <c r="H24"/>
  <c r="I26"/>
  <c r="H26"/>
  <c r="G22"/>
  <c r="G24"/>
  <c r="G26"/>
  <c r="I14"/>
  <c r="I13" s="1"/>
  <c r="I12" s="1"/>
  <c r="I11" s="1"/>
  <c r="H14"/>
  <c r="H13" s="1"/>
  <c r="H12" s="1"/>
  <c r="H11" s="1"/>
  <c r="G14"/>
  <c r="G13" s="1"/>
  <c r="G12" s="1"/>
  <c r="G11" s="1"/>
  <c r="H57" l="1"/>
  <c r="G40"/>
  <c r="I40"/>
  <c r="H40"/>
  <c r="G57"/>
  <c r="G18"/>
  <c r="G17" s="1"/>
  <c r="G16" s="1"/>
  <c r="G10" s="1"/>
  <c r="I57"/>
  <c r="H84"/>
  <c r="I18"/>
  <c r="I17" s="1"/>
  <c r="I16" s="1"/>
  <c r="H18"/>
  <c r="I84"/>
  <c r="G8" l="1"/>
  <c r="I10"/>
  <c r="H17"/>
  <c r="H16" s="1"/>
  <c r="H10" s="1"/>
  <c r="H78"/>
  <c r="H77" s="1"/>
  <c r="I78"/>
  <c r="I77" s="1"/>
  <c r="I8" l="1"/>
  <c r="H8"/>
</calcChain>
</file>

<file path=xl/sharedStrings.xml><?xml version="1.0" encoding="utf-8"?>
<sst xmlns="http://schemas.openxmlformats.org/spreadsheetml/2006/main" count="403" uniqueCount="156">
  <si>
    <t>(рублей)</t>
  </si>
  <si>
    <t>Наименование</t>
  </si>
  <si>
    <t>Рз</t>
  </si>
  <si>
    <t>ПР</t>
  </si>
  <si>
    <t>ЦСР</t>
  </si>
  <si>
    <t>ВР</t>
  </si>
  <si>
    <t>ВСЕГО РАСХОДОВ</t>
  </si>
  <si>
    <t>Общегосударственные вопросы</t>
  </si>
  <si>
    <t>01</t>
  </si>
  <si>
    <t>00</t>
  </si>
  <si>
    <t>Функционирование высшего должностного лица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</si>
  <si>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</si>
  <si>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</si>
  <si>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</si>
  <si>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</si>
  <si>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</si>
  <si>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</si>
  <si>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</si>
  <si>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</si>
  <si>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</si>
  <si>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местных администраций</t>
  </si>
  <si>
    <t>04</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</si>
  <si>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</si>
  <si>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</si>
  <si>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</si>
  <si>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</si>
  <si>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</si>
  <si>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</si>
  <si>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</si>
  <si>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</si>
  <si>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</si>
  <si>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</si>
  <si>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</si>
  <si>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</si>
  <si>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</si>
  <si>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</si>
  <si>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</si>
  <si>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</si>
  <si>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</si>
  <si>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</si>
  <si>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</si>
  <si>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</si>
  <si>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</si>
  <si>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</si>
  <si>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</si>
  <si>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</si>
  <si>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</si>
  <si>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</si>
  <si>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</si>
  <si>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</si>
  <si>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</si>
  <si>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</si>
  <si>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</si>
  <si>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</si>
  <si>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</si>
  <si>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</si>
  <si>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</si>
  <si>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</si>
  <si>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</si>
  <si>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</si>
  <si>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</si>
  <si>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</si>
  <si>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</si>
  <si>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</si>
  <si>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</si>
  <si>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</si>
  <si>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</si>
  <si>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</si>
  <si>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</si>
  <si>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</si>
  <si>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</si>
  <si>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</si>
  <si>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</si>
  <si>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</si>
  <si>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</si>
  <si>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</si>
  <si>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</si>
  <si>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</si>
  <si>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</si>
  <si>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</si>
  <si>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</si>
  <si>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</si>
  <si>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</si>
  <si>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</si>
  <si>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</si>
  <si>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</si>
  <si>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</si>
  <si>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</si>
  <si>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</si>
  <si>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</si>
  <si>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</si>
  <si>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</si>
  <si>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</si>
  <si>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</si>
  <si>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00 0 00 00000</t>
  </si>
  <si>
    <t>77 2 00 С1433</t>
  </si>
  <si>
    <t>Мероприятия по благоустройству</t>
  </si>
  <si>
    <t>02 0 00 00000</t>
  </si>
  <si>
    <t>02 1 00 00000</t>
  </si>
  <si>
    <t>02 1 01 00000</t>
  </si>
  <si>
    <t>02 1 01 С1445</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</si>
  <si>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</si>
  <si>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</si>
  <si>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</si>
  <si>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</si>
  <si>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</si>
  <si>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</si>
  <si>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Приложение № 3</t>
  </si>
  <si>
    <t>Подпрограмма "Создание условий для повышения результативности, профессиональной деятельности муниципальных служащих"</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</si>
  <si>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</si>
  <si>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</si>
  <si>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</si>
  <si>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«Развитие мер социальной поддержки отдельных категорий граждан»  </t>
  </si>
  <si>
    <t>Охрана семьи и детства</t>
  </si>
  <si>
    <t>Непрограммная деятельность органов местного самоуправления</t>
  </si>
  <si>
    <t>Обеспечение наборами для новорожденных детей необходимыми предметами</t>
  </si>
  <si>
    <t>77 2 00 С2240</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</si>
  <si>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</si>
  <si>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</si>
  <si>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</si>
  <si>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</si>
  <si>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</si>
  <si>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</si>
  <si>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</si>
  <si>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</si>
  <si>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 xml:space="preserve"> </t>
  </si>
  <si>
    <t>Итого расходы на 2026 год</t>
  </si>
  <si>
    <t>Условно утвержденные</t>
  </si>
  <si>
    <t>Культура, кинематография</t>
  </si>
  <si>
    <t>08</t>
  </si>
  <si>
    <t>Культура</t>
  </si>
  <si>
    <t>Муниципальная программа Зуевского сельсовета Солнцевского района Курской области "Развитие культуры в Зуевском сельсовете Солнцевского района Курской области"</t>
  </si>
  <si>
    <t>01 0 00 00000</t>
  </si>
  <si>
    <t>Подпрограмма "Искусство муниципальной программы "Развитие культуры в Зуевском сельсовете Солнцевского района Курской области"</t>
  </si>
  <si>
    <t>01 1 00 00000</t>
  </si>
  <si>
    <t>Основное мероприятие "Создание условий для организации досуга и обеспечения жителей Зуевского сельсовета Солнцевского района Курской области услугами организаций культуры"</t>
  </si>
  <si>
    <t>01 1 02 00000</t>
  </si>
  <si>
    <t>Реализация проекта "Народный бюджет" Капитальный ремонт здания Зуевского СДК - филиала МКУК "Солнцевский РДК", расположенного по адресу: Курская область, Солнцевский район, с.Зуевка, ул. Центральная, д.4, 1 этап</t>
  </si>
  <si>
    <t>Реализация мероприятий проекта "Народный бюджет" Капитальный ремонт здания Зуевского СДК - филиала МКУК "Солнцевский РДК", расположенного по адресу: Курская область, Солнцевский район, с.Зуевка, ул. Центральная, д.4, 1 этап</t>
  </si>
  <si>
    <t>Осуществление  строительного контроля по капитальному ремонту здания Зуевского СДК - филиала МКУК "Солнцевский РДК"</t>
  </si>
  <si>
    <t>01 1 02 С1409</t>
  </si>
  <si>
    <t>Итого расходы на 2027 год</t>
  </si>
  <si>
    <t>Распределение бюджетных ассигнований по разделам, подразделам, целевым статьям (муниципальным программам муниципального образования "Зуевское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</si>
  <si>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Муниципальная программа "Развитие муниципальной службы в муниципальном образовании "Зуевское сельское поселение" Солнцевского муниипального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</si>
  <si>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t>
  </si>
  <si>
    <t>Подпрограмма «Обеспечение правопорядка на территории муниципального образования "Зуевское сельское поселение" Солнцевского муниципального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t>
  </si>
  <si>
    <t>Основное мероприятие "Обеспечение  общественной и личной безопасности  граждан на территории муниципального образования "Зуевское сельское поселение" Солнцевского муниципального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</si>
  <si>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"Зуевское сельское поселение" Солнцевского муниципального района Курской области</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</si>
  <si>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"Зуевское сельское поселение" Солнцевского муниципального района Курской области»</t>
  </si>
  <si>
    <t xml:space="preserve">Подпрограмма «Содействие развитию субъектов малого и среднего предпринимательства на территории муниципального образования "Зуевское сельское поселение" Солнцевского муниципального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</si>
  <si>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"Зуевское сельское поселение" Солнцевского муниципального района Курской области</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</si>
  <si>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"Зуевское сельское поселение" Солнцевского муниципального района Курской области"</t>
  </si>
  <si>
    <t>к  Решению Собрания депутатов Зуевского сельсовета Солнцевского района  Курской области  от 09.12.2024 года № 46/10 «О бюджете муниципального образования "Зуевское сельское поселение" Солнцевского муниципального района Курской области на 2025 год и на плановый период  2026 и 2027 годов"</t>
  </si>
  <si>
    <t>01 1 02 14009</t>
  </si>
  <si>
    <t>01 1 02 S4009</t>
  </si>
  <si>
    <t xml:space="preserve"> Выполнение  других обязательств муниципальных образований</t>
  </si>
</sst>
</file>

<file path=xl/styles.xml><?xml version="1.0" encoding="utf-8"?>
<styleSheet xmlns="http://schemas.openxmlformats.org/spreadsheetml/2006/main">
  <numFmts count="1">
    <numFmt numFmtId="43" formatCode="_-* #,##0.00\ _₽_-;\-* #,##0.00\ _₽_-;_-* &quot;-&quot;??\ _₽_-;_-@_-"/>
  </numFmts>
  <fonts count="20">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b/>
      <sz val="11"/>
      <color theme="1"/>
      <name val="Calibri"/>
      <family val="2"/>
      <charset val="204"/>
      <scheme val="minor"/>
    </font>
    <font>
      <b/>
      <sz val="12"/>
      <color theme="1"/>
      <name val="Calibri"/>
      <family val="2"/>
      <charset val="204"/>
      <scheme val="minor"/>
    </font>
    <font>
      <b/>
      <i/>
      <sz val="11"/>
      <color theme="1"/>
      <name val="Calibri"/>
      <family val="2"/>
      <charset val="204"/>
      <scheme val="minor"/>
    </font>
    <font>
      <sz val="10"/>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4" fillId="0" borderId="0"/>
  </cellStyleXfs>
  <cellXfs count="54">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49" fontId="15" fillId="2" borderId="1" xfId="1" applyNumberFormat="1" applyFont="1" applyFill="1" applyBorder="1" applyAlignment="1">
      <alignment horizontal="center" wrapText="1"/>
    </xf>
    <xf numFmtId="49" fontId="15" fillId="2" borderId="1" xfId="0" applyNumberFormat="1" applyFont="1" applyFill="1" applyBorder="1" applyAlignment="1">
      <alignment vertical="top" wrapText="1"/>
    </xf>
    <xf numFmtId="0" fontId="13" fillId="0" borderId="2" xfId="0" applyFont="1" applyBorder="1" applyAlignment="1">
      <alignment vertical="top"/>
    </xf>
    <xf numFmtId="0" fontId="16" fillId="0" borderId="0" xfId="0" applyFont="1"/>
    <xf numFmtId="0" fontId="2" fillId="3" borderId="2" xfId="0" applyFont="1" applyFill="1" applyBorder="1" applyAlignment="1">
      <alignment vertical="top" wrapText="1"/>
    </xf>
    <xf numFmtId="0" fontId="17" fillId="0" borderId="0" xfId="0" applyFont="1"/>
    <xf numFmtId="0" fontId="18" fillId="0" borderId="0" xfId="0" applyFont="1"/>
    <xf numFmtId="0" fontId="2" fillId="3" borderId="2" xfId="0" applyFont="1" applyFill="1" applyBorder="1" applyAlignment="1">
      <alignment horizontal="left" vertical="center" wrapText="1"/>
    </xf>
    <xf numFmtId="0" fontId="16" fillId="0" borderId="0" xfId="0" applyFont="1" applyAlignment="1">
      <alignment horizontal="left"/>
    </xf>
    <xf numFmtId="0" fontId="18" fillId="0" borderId="0" xfId="0" applyFont="1" applyAlignment="1">
      <alignment horizontal="left"/>
    </xf>
    <xf numFmtId="0" fontId="0" fillId="0" borderId="0" xfId="0" applyAlignment="1">
      <alignment horizontal="left"/>
    </xf>
    <xf numFmtId="49" fontId="5" fillId="3" borderId="1" xfId="0" applyNumberFormat="1" applyFont="1" applyFill="1" applyBorder="1" applyAlignment="1">
      <alignment horizontal="left"/>
    </xf>
    <xf numFmtId="43" fontId="5" fillId="3" borderId="3" xfId="0" applyNumberFormat="1" applyFont="1" applyFill="1" applyBorder="1" applyAlignment="1">
      <alignment horizontal="left"/>
    </xf>
    <xf numFmtId="0" fontId="12" fillId="3" borderId="2" xfId="0" applyFont="1" applyFill="1" applyBorder="1" applyAlignment="1">
      <alignment horizontal="left" vertical="center" wrapText="1"/>
    </xf>
    <xf numFmtId="0" fontId="11" fillId="3" borderId="2" xfId="0" applyFont="1" applyFill="1" applyBorder="1" applyAlignment="1">
      <alignment horizontal="left" vertical="center" wrapText="1"/>
    </xf>
    <xf numFmtId="49" fontId="19" fillId="3" borderId="1" xfId="0" applyNumberFormat="1" applyFont="1" applyFill="1" applyBorder="1" applyAlignment="1">
      <alignment horizontal="left"/>
    </xf>
    <xf numFmtId="43" fontId="19" fillId="3" borderId="3" xfId="0" applyNumberFormat="1" applyFont="1" applyFill="1" applyBorder="1" applyAlignment="1">
      <alignment horizontal="left"/>
    </xf>
    <xf numFmtId="49" fontId="19" fillId="3" borderId="1" xfId="0" applyNumberFormat="1" applyFont="1" applyFill="1" applyBorder="1"/>
    <xf numFmtId="43" fontId="19" fillId="3" borderId="3" xfId="0" applyNumberFormat="1" applyFont="1" applyFill="1" applyBorder="1"/>
    <xf numFmtId="43" fontId="19" fillId="3" borderId="1" xfId="0" applyNumberFormat="1" applyFont="1" applyFill="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xf numFmtId="49" fontId="7" fillId="0" borderId="2" xfId="0" applyNumberFormat="1" applyFont="1" applyBorder="1" applyAlignment="1">
      <alignment horizontal="center"/>
    </xf>
    <xf numFmtId="49" fontId="7" fillId="0" borderId="4" xfId="0" applyNumberFormat="1" applyFont="1" applyBorder="1" applyAlignment="1">
      <alignment horizontal="center"/>
    </xf>
    <xf numFmtId="49" fontId="7" fillId="0" borderId="3" xfId="0" applyNumberFormat="1" applyFont="1" applyBorder="1" applyAlignment="1">
      <alignment horizontal="center"/>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K110"/>
  <sheetViews>
    <sheetView tabSelected="1" zoomScale="80" zoomScaleNormal="80" zoomScaleSheetLayoutView="80" workbookViewId="0">
      <selection activeCell="G88" sqref="G88"/>
    </sheetView>
  </sheetViews>
  <sheetFormatPr defaultRowHeight="15"/>
  <cols>
    <col min="1" max="1" width="6.140625" customWidth="1"/>
    <col min="2" max="2" width="33.140625" customWidth="1"/>
    <col min="5" max="5" width="17" customWidth="1"/>
    <col min="6" max="6" width="7.5703125" customWidth="1"/>
    <col min="7" max="7" width="20.7109375" customWidth="1"/>
    <col min="8" max="8" width="20.140625" customWidth="1"/>
    <col min="9" max="9" width="20.42578125" customWidth="1"/>
  </cols>
  <sheetData>
    <row r="2" spans="2:11" ht="15.75">
      <c r="B2" s="11"/>
      <c r="C2" s="11"/>
      <c r="D2" s="11"/>
      <c r="E2" s="11"/>
      <c r="F2" s="11"/>
      <c r="G2" s="50" t="s">
        <v>107</v>
      </c>
      <c r="H2" s="50"/>
      <c r="I2" s="50"/>
    </row>
    <row r="3" spans="2:11" ht="71.25" customHeight="1">
      <c r="B3" s="11"/>
      <c r="C3" s="11"/>
      <c r="D3" s="11"/>
      <c r="E3" s="49" t="s">
        <v>152</v>
      </c>
      <c r="F3" s="49"/>
      <c r="G3" s="49"/>
      <c r="H3" s="49"/>
      <c r="I3" s="49"/>
    </row>
    <row r="4" spans="2:11" ht="60.75" customHeight="1">
      <c r="B4" s="48" t="s">
        <v>142</v>
      </c>
      <c r="C4" s="48"/>
      <c r="D4" s="48"/>
      <c r="E4" s="48"/>
      <c r="F4" s="48"/>
      <c r="G4" s="48"/>
      <c r="H4" s="48"/>
      <c r="I4" s="48"/>
    </row>
    <row r="5" spans="2:11" ht="1.5" customHeight="1">
      <c r="B5" s="10"/>
      <c r="C5" s="10"/>
      <c r="D5" s="10"/>
      <c r="E5" s="10"/>
      <c r="F5" s="10"/>
      <c r="G5" s="10"/>
      <c r="H5" s="10"/>
      <c r="I5" s="10"/>
    </row>
    <row r="6" spans="2:11">
      <c r="B6" s="1"/>
      <c r="C6" s="2"/>
      <c r="D6" s="2"/>
      <c r="E6" s="2"/>
      <c r="F6" s="3"/>
      <c r="G6" s="4"/>
      <c r="H6" s="10"/>
      <c r="I6" s="10" t="s">
        <v>0</v>
      </c>
    </row>
    <row r="7" spans="2:11" ht="28.5">
      <c r="B7" s="5" t="s">
        <v>1</v>
      </c>
      <c r="C7" s="6" t="s">
        <v>2</v>
      </c>
      <c r="D7" s="6" t="s">
        <v>3</v>
      </c>
      <c r="E7" s="6" t="s">
        <v>4</v>
      </c>
      <c r="F7" s="6" t="s">
        <v>5</v>
      </c>
      <c r="G7" s="7" t="s">
        <v>124</v>
      </c>
      <c r="H7" s="7" t="s">
        <v>126</v>
      </c>
      <c r="I7" s="7" t="s">
        <v>141</v>
      </c>
    </row>
    <row r="8" spans="2:11" ht="18.75">
      <c r="B8" s="12" t="s">
        <v>6</v>
      </c>
      <c r="C8" s="9"/>
      <c r="D8" s="9"/>
      <c r="E8" s="9"/>
      <c r="F8" s="9"/>
      <c r="G8" s="14">
        <f>G10+G51+G57+G70+G77+G99+G88</f>
        <v>7597221</v>
      </c>
      <c r="H8" s="14">
        <f>H9+H10+H51+H57+H70+H77+H99</f>
        <v>6724971</v>
      </c>
      <c r="I8" s="14">
        <f>I9+I10+I51+I57+I70+I77+I99</f>
        <v>6795360</v>
      </c>
    </row>
    <row r="9" spans="2:11" ht="18.75">
      <c r="B9" s="30" t="s">
        <v>127</v>
      </c>
      <c r="C9" s="51"/>
      <c r="D9" s="52"/>
      <c r="E9" s="52"/>
      <c r="F9" s="53"/>
      <c r="G9" s="14"/>
      <c r="H9" s="14">
        <v>157028</v>
      </c>
      <c r="I9" s="14">
        <v>316795</v>
      </c>
    </row>
    <row r="10" spans="2:11" ht="27" customHeight="1">
      <c r="B10" s="13" t="s">
        <v>7</v>
      </c>
      <c r="C10" s="8" t="s">
        <v>8</v>
      </c>
      <c r="D10" s="8" t="s">
        <v>9</v>
      </c>
      <c r="E10" s="8"/>
      <c r="F10" s="8"/>
      <c r="G10" s="15">
        <f>G11+G16+G35+G40</f>
        <v>4966610</v>
      </c>
      <c r="H10" s="15">
        <f t="shared" ref="H10:I10" si="0">H11+H16+H35+H40</f>
        <v>4569597</v>
      </c>
      <c r="I10" s="15">
        <f t="shared" si="0"/>
        <v>4640993</v>
      </c>
    </row>
    <row r="11" spans="2:11" ht="51" customHeight="1">
      <c r="B11" s="21" t="s">
        <v>10</v>
      </c>
      <c r="C11" s="22" t="s">
        <v>8</v>
      </c>
      <c r="D11" s="22" t="s">
        <v>11</v>
      </c>
      <c r="E11" s="22"/>
      <c r="F11" s="22"/>
      <c r="G11" s="15">
        <f>G12</f>
        <v>956150</v>
      </c>
      <c r="H11" s="15">
        <f t="shared" ref="H11:I11" si="1">H12</f>
        <v>956150</v>
      </c>
      <c r="I11" s="15">
        <f t="shared" si="1"/>
        <v>956150</v>
      </c>
    </row>
    <row r="12" spans="2:11" ht="38.25" customHeight="1">
      <c r="B12" s="19" t="s">
        <v>12</v>
      </c>
      <c r="C12" s="20" t="s">
        <v>8</v>
      </c>
      <c r="D12" s="20" t="s">
        <v>11</v>
      </c>
      <c r="E12" s="20" t="s">
        <v>13</v>
      </c>
      <c r="F12" s="20"/>
      <c r="G12" s="16">
        <f>G13</f>
        <v>956150</v>
      </c>
      <c r="H12" s="16">
        <f t="shared" ref="H12:I12" si="2">H13</f>
        <v>956150</v>
      </c>
      <c r="I12" s="16">
        <f t="shared" si="2"/>
        <v>956150</v>
      </c>
    </row>
    <row r="13" spans="2:11" ht="24" customHeight="1">
      <c r="B13" s="19" t="s">
        <v>14</v>
      </c>
      <c r="C13" s="20" t="s">
        <v>8</v>
      </c>
      <c r="D13" s="20" t="s">
        <v>11</v>
      </c>
      <c r="E13" s="20" t="s">
        <v>15</v>
      </c>
      <c r="F13" s="20"/>
      <c r="G13" s="16">
        <f>G14</f>
        <v>956150</v>
      </c>
      <c r="H13" s="16">
        <f t="shared" ref="H13:I13" si="3">H14</f>
        <v>956150</v>
      </c>
      <c r="I13" s="16">
        <f t="shared" si="3"/>
        <v>956150</v>
      </c>
    </row>
    <row r="14" spans="2:11" ht="47.25" customHeight="1">
      <c r="B14" s="19" t="s">
        <v>16</v>
      </c>
      <c r="C14" s="20" t="s">
        <v>8</v>
      </c>
      <c r="D14" s="20" t="s">
        <v>11</v>
      </c>
      <c r="E14" s="20" t="s">
        <v>17</v>
      </c>
      <c r="F14" s="20"/>
      <c r="G14" s="16">
        <f>G15</f>
        <v>956150</v>
      </c>
      <c r="H14" s="16">
        <f t="shared" ref="H14:I14" si="4">H15</f>
        <v>956150</v>
      </c>
      <c r="I14" s="16">
        <f t="shared" si="4"/>
        <v>956150</v>
      </c>
    </row>
    <row r="15" spans="2:11" ht="97.5" customHeight="1">
      <c r="B15" s="19" t="s">
        <v>18</v>
      </c>
      <c r="C15" s="20" t="s">
        <v>8</v>
      </c>
      <c r="D15" s="20" t="s">
        <v>11</v>
      </c>
      <c r="E15" s="20" t="s">
        <v>17</v>
      </c>
      <c r="F15" s="20" t="s">
        <v>19</v>
      </c>
      <c r="G15" s="16">
        <v>956150</v>
      </c>
      <c r="H15" s="23">
        <v>956150</v>
      </c>
      <c r="I15" s="23">
        <v>956150</v>
      </c>
      <c r="K15" t="s">
        <v>125</v>
      </c>
    </row>
    <row r="16" spans="2:11" ht="36" customHeight="1">
      <c r="B16" s="21" t="s">
        <v>20</v>
      </c>
      <c r="C16" s="22" t="s">
        <v>8</v>
      </c>
      <c r="D16" s="22" t="s">
        <v>21</v>
      </c>
      <c r="E16" s="22"/>
      <c r="F16" s="22"/>
      <c r="G16" s="15">
        <f>G17+G30</f>
        <v>2784192</v>
      </c>
      <c r="H16" s="15">
        <f t="shared" ref="H16:I16" si="5">H17+H30</f>
        <v>2379459</v>
      </c>
      <c r="I16" s="15">
        <f t="shared" si="5"/>
        <v>2368540</v>
      </c>
    </row>
    <row r="17" spans="2:9" ht="33.75" customHeight="1">
      <c r="B17" s="21" t="s">
        <v>22</v>
      </c>
      <c r="C17" s="22" t="s">
        <v>8</v>
      </c>
      <c r="D17" s="22" t="s">
        <v>21</v>
      </c>
      <c r="E17" s="22" t="s">
        <v>23</v>
      </c>
      <c r="F17" s="22"/>
      <c r="G17" s="15">
        <f>G18</f>
        <v>1951340</v>
      </c>
      <c r="H17" s="15">
        <f>H18</f>
        <v>1503879</v>
      </c>
      <c r="I17" s="15">
        <f t="shared" ref="I17" si="6">I18</f>
        <v>1519075</v>
      </c>
    </row>
    <row r="18" spans="2:9" ht="48.75" customHeight="1">
      <c r="B18" s="19" t="s">
        <v>24</v>
      </c>
      <c r="C18" s="20" t="s">
        <v>8</v>
      </c>
      <c r="D18" s="20" t="s">
        <v>21</v>
      </c>
      <c r="E18" s="20" t="s">
        <v>25</v>
      </c>
      <c r="F18" s="20"/>
      <c r="G18" s="16">
        <f>G19+G22+G24+G26+G28</f>
        <v>1951340</v>
      </c>
      <c r="H18" s="16">
        <f t="shared" ref="H18:I18" si="7">H19+H22+H24+H26+H28</f>
        <v>1503879</v>
      </c>
      <c r="I18" s="16">
        <f t="shared" si="7"/>
        <v>1519075</v>
      </c>
    </row>
    <row r="19" spans="2:9" ht="48.75" customHeight="1">
      <c r="B19" s="19" t="s">
        <v>16</v>
      </c>
      <c r="C19" s="20" t="s">
        <v>8</v>
      </c>
      <c r="D19" s="20" t="s">
        <v>21</v>
      </c>
      <c r="E19" s="20" t="s">
        <v>26</v>
      </c>
      <c r="F19" s="20"/>
      <c r="G19" s="16">
        <f>G20+G21</f>
        <v>1429020</v>
      </c>
      <c r="H19" s="16">
        <f t="shared" ref="H19:I19" si="8">H20+H21</f>
        <v>1503879</v>
      </c>
      <c r="I19" s="16">
        <f t="shared" si="8"/>
        <v>1519075</v>
      </c>
    </row>
    <row r="20" spans="2:9" ht="99.75" customHeight="1">
      <c r="B20" s="19" t="s">
        <v>18</v>
      </c>
      <c r="C20" s="20" t="s">
        <v>8</v>
      </c>
      <c r="D20" s="20" t="s">
        <v>21</v>
      </c>
      <c r="E20" s="20" t="s">
        <v>26</v>
      </c>
      <c r="F20" s="20" t="s">
        <v>19</v>
      </c>
      <c r="G20" s="16">
        <v>1405679</v>
      </c>
      <c r="H20" s="23">
        <v>1482679</v>
      </c>
      <c r="I20" s="23">
        <v>1497875</v>
      </c>
    </row>
    <row r="21" spans="2:9" ht="15.75">
      <c r="B21" s="19" t="s">
        <v>27</v>
      </c>
      <c r="C21" s="20" t="s">
        <v>8</v>
      </c>
      <c r="D21" s="20" t="s">
        <v>21</v>
      </c>
      <c r="E21" s="20" t="s">
        <v>26</v>
      </c>
      <c r="F21" s="20" t="s">
        <v>28</v>
      </c>
      <c r="G21" s="16">
        <v>23341</v>
      </c>
      <c r="H21" s="23">
        <v>21200</v>
      </c>
      <c r="I21" s="23">
        <v>21200</v>
      </c>
    </row>
    <row r="22" spans="2:9" ht="59.25" customHeight="1">
      <c r="B22" s="19" t="s">
        <v>33</v>
      </c>
      <c r="C22" s="20" t="s">
        <v>8</v>
      </c>
      <c r="D22" s="20" t="s">
        <v>21</v>
      </c>
      <c r="E22" s="20" t="s">
        <v>30</v>
      </c>
      <c r="F22" s="20"/>
      <c r="G22" s="16">
        <f t="shared" ref="G22:I22" si="9">G23</f>
        <v>5000</v>
      </c>
      <c r="H22" s="23">
        <f t="shared" si="9"/>
        <v>0</v>
      </c>
      <c r="I22" s="23">
        <f t="shared" si="9"/>
        <v>0</v>
      </c>
    </row>
    <row r="23" spans="2:9" ht="15.75">
      <c r="B23" s="19" t="s">
        <v>34</v>
      </c>
      <c r="C23" s="20" t="s">
        <v>8</v>
      </c>
      <c r="D23" s="20" t="s">
        <v>21</v>
      </c>
      <c r="E23" s="20" t="s">
        <v>30</v>
      </c>
      <c r="F23" s="20" t="s">
        <v>29</v>
      </c>
      <c r="G23" s="16">
        <v>5000</v>
      </c>
      <c r="H23" s="23">
        <v>0</v>
      </c>
      <c r="I23" s="23">
        <v>0</v>
      </c>
    </row>
    <row r="24" spans="2:9" ht="72.75" customHeight="1">
      <c r="B24" s="19" t="s">
        <v>35</v>
      </c>
      <c r="C24" s="20" t="s">
        <v>8</v>
      </c>
      <c r="D24" s="20" t="s">
        <v>21</v>
      </c>
      <c r="E24" s="20" t="s">
        <v>31</v>
      </c>
      <c r="F24" s="20"/>
      <c r="G24" s="16">
        <f t="shared" ref="G24:I24" si="10">G25</f>
        <v>5000</v>
      </c>
      <c r="H24" s="23">
        <f t="shared" si="10"/>
        <v>0</v>
      </c>
      <c r="I24" s="23">
        <f t="shared" si="10"/>
        <v>0</v>
      </c>
    </row>
    <row r="25" spans="2:9" ht="15.75">
      <c r="B25" s="19" t="s">
        <v>34</v>
      </c>
      <c r="C25" s="20" t="s">
        <v>8</v>
      </c>
      <c r="D25" s="20" t="s">
        <v>21</v>
      </c>
      <c r="E25" s="20" t="s">
        <v>31</v>
      </c>
      <c r="F25" s="20" t="s">
        <v>29</v>
      </c>
      <c r="G25" s="16">
        <v>5000</v>
      </c>
      <c r="H25" s="23"/>
      <c r="I25" s="23"/>
    </row>
    <row r="26" spans="2:9" ht="139.5" customHeight="1">
      <c r="B26" s="19" t="s">
        <v>36</v>
      </c>
      <c r="C26" s="20" t="s">
        <v>8</v>
      </c>
      <c r="D26" s="20" t="s">
        <v>21</v>
      </c>
      <c r="E26" s="20" t="s">
        <v>32</v>
      </c>
      <c r="F26" s="20"/>
      <c r="G26" s="16">
        <f t="shared" ref="G26:I26" si="11">G27</f>
        <v>256160</v>
      </c>
      <c r="H26" s="23">
        <f t="shared" si="11"/>
        <v>0</v>
      </c>
      <c r="I26" s="23">
        <f t="shared" si="11"/>
        <v>0</v>
      </c>
    </row>
    <row r="27" spans="2:9" ht="15.75">
      <c r="B27" s="19" t="s">
        <v>34</v>
      </c>
      <c r="C27" s="20" t="s">
        <v>8</v>
      </c>
      <c r="D27" s="20" t="s">
        <v>21</v>
      </c>
      <c r="E27" s="20" t="s">
        <v>32</v>
      </c>
      <c r="F27" s="20" t="s">
        <v>29</v>
      </c>
      <c r="G27" s="16">
        <v>256160</v>
      </c>
      <c r="H27" s="23">
        <v>0</v>
      </c>
      <c r="I27" s="23">
        <v>0</v>
      </c>
    </row>
    <row r="28" spans="2:9" ht="81" customHeight="1">
      <c r="B28" s="19" t="s">
        <v>52</v>
      </c>
      <c r="C28" s="20" t="s">
        <v>8</v>
      </c>
      <c r="D28" s="20" t="s">
        <v>21</v>
      </c>
      <c r="E28" s="20" t="s">
        <v>51</v>
      </c>
      <c r="F28" s="20"/>
      <c r="G28" s="16">
        <f t="shared" ref="G28:I28" si="12">G29</f>
        <v>256160</v>
      </c>
      <c r="H28" s="16">
        <f t="shared" si="12"/>
        <v>0</v>
      </c>
      <c r="I28" s="16">
        <f t="shared" si="12"/>
        <v>0</v>
      </c>
    </row>
    <row r="29" spans="2:9" ht="15.75">
      <c r="B29" s="19" t="s">
        <v>34</v>
      </c>
      <c r="C29" s="20" t="s">
        <v>8</v>
      </c>
      <c r="D29" s="20" t="s">
        <v>21</v>
      </c>
      <c r="E29" s="20" t="s">
        <v>51</v>
      </c>
      <c r="F29" s="20" t="s">
        <v>29</v>
      </c>
      <c r="G29" s="16">
        <v>256160</v>
      </c>
      <c r="H29" s="16">
        <v>0</v>
      </c>
      <c r="I29" s="16">
        <v>0</v>
      </c>
    </row>
    <row r="30" spans="2:9" ht="90.75" customHeight="1">
      <c r="B30" s="21" t="s">
        <v>143</v>
      </c>
      <c r="C30" s="22" t="s">
        <v>8</v>
      </c>
      <c r="D30" s="22" t="s">
        <v>21</v>
      </c>
      <c r="E30" s="22" t="s">
        <v>37</v>
      </c>
      <c r="F30" s="22"/>
      <c r="G30" s="15">
        <f>G31</f>
        <v>832852</v>
      </c>
      <c r="H30" s="15">
        <f t="shared" ref="H30:I30" si="13">H31</f>
        <v>875580</v>
      </c>
      <c r="I30" s="15">
        <f t="shared" si="13"/>
        <v>849465</v>
      </c>
    </row>
    <row r="31" spans="2:9" ht="64.5" customHeight="1">
      <c r="B31" s="19" t="s">
        <v>108</v>
      </c>
      <c r="C31" s="20" t="s">
        <v>8</v>
      </c>
      <c r="D31" s="20" t="s">
        <v>21</v>
      </c>
      <c r="E31" s="20" t="s">
        <v>38</v>
      </c>
      <c r="F31" s="20"/>
      <c r="G31" s="16">
        <f>G32</f>
        <v>832852</v>
      </c>
      <c r="H31" s="16">
        <f t="shared" ref="H31:I31" si="14">H32</f>
        <v>875580</v>
      </c>
      <c r="I31" s="16">
        <f t="shared" si="14"/>
        <v>849465</v>
      </c>
    </row>
    <row r="32" spans="2:9" ht="47.25" customHeight="1">
      <c r="B32" s="19" t="s">
        <v>40</v>
      </c>
      <c r="C32" s="20" t="s">
        <v>8</v>
      </c>
      <c r="D32" s="20" t="s">
        <v>21</v>
      </c>
      <c r="E32" s="20" t="s">
        <v>39</v>
      </c>
      <c r="F32" s="20"/>
      <c r="G32" s="16">
        <f>G33</f>
        <v>832852</v>
      </c>
      <c r="H32" s="16">
        <f t="shared" ref="H32:I32" si="15">H33</f>
        <v>875580</v>
      </c>
      <c r="I32" s="16">
        <f t="shared" si="15"/>
        <v>849465</v>
      </c>
    </row>
    <row r="33" spans="2:9" ht="33.75" customHeight="1">
      <c r="B33" s="19" t="s">
        <v>42</v>
      </c>
      <c r="C33" s="20" t="s">
        <v>8</v>
      </c>
      <c r="D33" s="20" t="s">
        <v>21</v>
      </c>
      <c r="E33" s="20" t="s">
        <v>41</v>
      </c>
      <c r="F33" s="20"/>
      <c r="G33" s="16">
        <f>G34</f>
        <v>832852</v>
      </c>
      <c r="H33" s="16">
        <f t="shared" ref="H33:I33" si="16">H34</f>
        <v>875580</v>
      </c>
      <c r="I33" s="16">
        <f t="shared" si="16"/>
        <v>849465</v>
      </c>
    </row>
    <row r="34" spans="2:9" ht="47.25" customHeight="1">
      <c r="B34" s="19" t="s">
        <v>43</v>
      </c>
      <c r="C34" s="20" t="s">
        <v>8</v>
      </c>
      <c r="D34" s="20" t="s">
        <v>21</v>
      </c>
      <c r="E34" s="20" t="s">
        <v>41</v>
      </c>
      <c r="F34" s="20" t="s">
        <v>44</v>
      </c>
      <c r="G34" s="16">
        <v>832852</v>
      </c>
      <c r="H34" s="23">
        <f>907649-32069</f>
        <v>875580</v>
      </c>
      <c r="I34" s="23">
        <f>909830-60365</f>
        <v>849465</v>
      </c>
    </row>
    <row r="35" spans="2:9" ht="25.5" customHeight="1">
      <c r="B35" s="21" t="s">
        <v>117</v>
      </c>
      <c r="C35" s="22" t="s">
        <v>8</v>
      </c>
      <c r="D35" s="22" t="s">
        <v>118</v>
      </c>
      <c r="E35" s="22"/>
      <c r="F35" s="22"/>
      <c r="G35" s="15">
        <f>G36</f>
        <v>5000</v>
      </c>
      <c r="H35" s="15">
        <f t="shared" ref="H35:I38" si="17">H36</f>
        <v>5000</v>
      </c>
      <c r="I35" s="15">
        <f t="shared" si="17"/>
        <v>5000</v>
      </c>
    </row>
    <row r="36" spans="2:9" ht="32.25" customHeight="1">
      <c r="B36" s="19" t="s">
        <v>119</v>
      </c>
      <c r="C36" s="28" t="s">
        <v>8</v>
      </c>
      <c r="D36" s="28" t="s">
        <v>118</v>
      </c>
      <c r="E36" s="28" t="s">
        <v>120</v>
      </c>
      <c r="F36" s="20"/>
      <c r="G36" s="16">
        <f>G37</f>
        <v>5000</v>
      </c>
      <c r="H36" s="16">
        <f t="shared" si="17"/>
        <v>5000</v>
      </c>
      <c r="I36" s="16">
        <f t="shared" si="17"/>
        <v>5000</v>
      </c>
    </row>
    <row r="37" spans="2:9" ht="25.5" customHeight="1">
      <c r="B37" s="29" t="s">
        <v>117</v>
      </c>
      <c r="C37" s="28" t="s">
        <v>8</v>
      </c>
      <c r="D37" s="28" t="s">
        <v>118</v>
      </c>
      <c r="E37" s="28" t="s">
        <v>121</v>
      </c>
      <c r="F37" s="28"/>
      <c r="G37" s="16">
        <f>G38</f>
        <v>5000</v>
      </c>
      <c r="H37" s="16">
        <f t="shared" si="17"/>
        <v>5000</v>
      </c>
      <c r="I37" s="16">
        <f t="shared" si="17"/>
        <v>5000</v>
      </c>
    </row>
    <row r="38" spans="2:9" ht="37.5" customHeight="1">
      <c r="B38" s="29" t="s">
        <v>122</v>
      </c>
      <c r="C38" s="28" t="s">
        <v>8</v>
      </c>
      <c r="D38" s="28" t="s">
        <v>118</v>
      </c>
      <c r="E38" s="28" t="s">
        <v>123</v>
      </c>
      <c r="F38" s="28"/>
      <c r="G38" s="16">
        <f>G39</f>
        <v>5000</v>
      </c>
      <c r="H38" s="16">
        <f t="shared" si="17"/>
        <v>5000</v>
      </c>
      <c r="I38" s="16">
        <f t="shared" si="17"/>
        <v>5000</v>
      </c>
    </row>
    <row r="39" spans="2:9" ht="24.75" customHeight="1">
      <c r="B39" s="29" t="s">
        <v>27</v>
      </c>
      <c r="C39" s="28" t="s">
        <v>8</v>
      </c>
      <c r="D39" s="28" t="s">
        <v>118</v>
      </c>
      <c r="E39" s="28" t="s">
        <v>123</v>
      </c>
      <c r="F39" s="28" t="s">
        <v>28</v>
      </c>
      <c r="G39" s="16">
        <v>5000</v>
      </c>
      <c r="H39" s="16">
        <v>5000</v>
      </c>
      <c r="I39" s="16">
        <v>5000</v>
      </c>
    </row>
    <row r="40" spans="2:9" ht="33.75" customHeight="1">
      <c r="B40" s="26" t="s">
        <v>46</v>
      </c>
      <c r="C40" s="22" t="s">
        <v>8</v>
      </c>
      <c r="D40" s="22" t="s">
        <v>45</v>
      </c>
      <c r="E40" s="22"/>
      <c r="F40" s="22"/>
      <c r="G40" s="15">
        <f>G41+G46</f>
        <v>1221268</v>
      </c>
      <c r="H40" s="15">
        <f t="shared" ref="H40:I40" si="18">H41+H46</f>
        <v>1228988</v>
      </c>
      <c r="I40" s="15">
        <f t="shared" si="18"/>
        <v>1311303</v>
      </c>
    </row>
    <row r="41" spans="2:9" ht="86.25" customHeight="1">
      <c r="B41" s="24" t="s">
        <v>144</v>
      </c>
      <c r="C41" s="22" t="s">
        <v>8</v>
      </c>
      <c r="D41" s="22" t="s">
        <v>45</v>
      </c>
      <c r="E41" s="25" t="s">
        <v>47</v>
      </c>
      <c r="F41" s="22"/>
      <c r="G41" s="15">
        <f>G42</f>
        <v>1000</v>
      </c>
      <c r="H41" s="15">
        <f t="shared" ref="H41:I41" si="19">H42</f>
        <v>1000</v>
      </c>
      <c r="I41" s="15">
        <f t="shared" si="19"/>
        <v>1000</v>
      </c>
    </row>
    <row r="42" spans="2:9" ht="152.25" customHeight="1">
      <c r="B42" s="19" t="s">
        <v>145</v>
      </c>
      <c r="C42" s="25" t="s">
        <v>8</v>
      </c>
      <c r="D42" s="25" t="s">
        <v>45</v>
      </c>
      <c r="E42" s="25" t="s">
        <v>48</v>
      </c>
      <c r="F42" s="25"/>
      <c r="G42" s="17">
        <f>G43</f>
        <v>1000</v>
      </c>
      <c r="H42" s="17">
        <f t="shared" ref="H42:I42" si="20">H43</f>
        <v>1000</v>
      </c>
      <c r="I42" s="17">
        <f t="shared" si="20"/>
        <v>1000</v>
      </c>
    </row>
    <row r="43" spans="2:9" ht="105.75" customHeight="1">
      <c r="B43" s="19" t="s">
        <v>146</v>
      </c>
      <c r="C43" s="20" t="s">
        <v>8</v>
      </c>
      <c r="D43" s="20" t="s">
        <v>45</v>
      </c>
      <c r="E43" s="20" t="s">
        <v>49</v>
      </c>
      <c r="F43" s="20"/>
      <c r="G43" s="16">
        <f>G44</f>
        <v>1000</v>
      </c>
      <c r="H43" s="16">
        <f t="shared" ref="H43:I43" si="21">H44</f>
        <v>1000</v>
      </c>
      <c r="I43" s="16">
        <f t="shared" si="21"/>
        <v>1000</v>
      </c>
    </row>
    <row r="44" spans="2:9" ht="108.75" customHeight="1">
      <c r="B44" s="19" t="s">
        <v>147</v>
      </c>
      <c r="C44" s="20" t="s">
        <v>8</v>
      </c>
      <c r="D44" s="20" t="s">
        <v>45</v>
      </c>
      <c r="E44" s="20" t="s">
        <v>50</v>
      </c>
      <c r="F44" s="20"/>
      <c r="G44" s="16">
        <f>G45</f>
        <v>1000</v>
      </c>
      <c r="H44" s="16">
        <f t="shared" ref="H44:I44" si="22">H45</f>
        <v>1000</v>
      </c>
      <c r="I44" s="16">
        <f t="shared" si="22"/>
        <v>1000</v>
      </c>
    </row>
    <row r="45" spans="2:9" ht="54.75" customHeight="1">
      <c r="B45" s="19" t="s">
        <v>43</v>
      </c>
      <c r="C45" s="20" t="s">
        <v>8</v>
      </c>
      <c r="D45" s="20" t="s">
        <v>45</v>
      </c>
      <c r="E45" s="20" t="s">
        <v>50</v>
      </c>
      <c r="F45" s="20" t="s">
        <v>44</v>
      </c>
      <c r="G45" s="16">
        <v>1000</v>
      </c>
      <c r="H45" s="16">
        <v>1000</v>
      </c>
      <c r="I45" s="16">
        <v>1000</v>
      </c>
    </row>
    <row r="46" spans="2:9" ht="59.25" customHeight="1">
      <c r="B46" s="24" t="s">
        <v>54</v>
      </c>
      <c r="C46" s="25" t="s">
        <v>8</v>
      </c>
      <c r="D46" s="25" t="s">
        <v>45</v>
      </c>
      <c r="E46" s="25" t="s">
        <v>53</v>
      </c>
      <c r="F46" s="25"/>
      <c r="G46" s="17">
        <f>G47</f>
        <v>1220268</v>
      </c>
      <c r="H46" s="17">
        <f t="shared" ref="H46:I46" si="23">H47</f>
        <v>1227988</v>
      </c>
      <c r="I46" s="17">
        <f t="shared" si="23"/>
        <v>1310303</v>
      </c>
    </row>
    <row r="47" spans="2:9" ht="46.5" customHeight="1">
      <c r="B47" s="19" t="s">
        <v>155</v>
      </c>
      <c r="C47" s="20" t="s">
        <v>8</v>
      </c>
      <c r="D47" s="20" t="s">
        <v>45</v>
      </c>
      <c r="E47" s="20" t="s">
        <v>55</v>
      </c>
      <c r="F47" s="20"/>
      <c r="G47" s="16">
        <f>G48</f>
        <v>1220268</v>
      </c>
      <c r="H47" s="16">
        <f t="shared" ref="H47:I47" si="24">H48</f>
        <v>1227988</v>
      </c>
      <c r="I47" s="16">
        <f t="shared" si="24"/>
        <v>1310303</v>
      </c>
    </row>
    <row r="48" spans="2:9" ht="47.25" customHeight="1">
      <c r="B48" s="19" t="s">
        <v>57</v>
      </c>
      <c r="C48" s="20" t="s">
        <v>8</v>
      </c>
      <c r="D48" s="20" t="s">
        <v>45</v>
      </c>
      <c r="E48" s="20" t="s">
        <v>56</v>
      </c>
      <c r="F48" s="20"/>
      <c r="G48" s="16">
        <f>G49+G50</f>
        <v>1220268</v>
      </c>
      <c r="H48" s="16">
        <f>H49+H50</f>
        <v>1227988</v>
      </c>
      <c r="I48" s="16">
        <f>I49+I50</f>
        <v>1310303</v>
      </c>
    </row>
    <row r="49" spans="2:9" ht="44.25" customHeight="1">
      <c r="B49" s="19" t="s">
        <v>43</v>
      </c>
      <c r="C49" s="20" t="s">
        <v>8</v>
      </c>
      <c r="D49" s="20" t="s">
        <v>45</v>
      </c>
      <c r="E49" s="20" t="s">
        <v>56</v>
      </c>
      <c r="F49" s="20" t="s">
        <v>44</v>
      </c>
      <c r="G49" s="16">
        <f>775147+57750</f>
        <v>832897</v>
      </c>
      <c r="H49" s="23">
        <v>923528</v>
      </c>
      <c r="I49" s="23">
        <v>932600</v>
      </c>
    </row>
    <row r="50" spans="2:9" ht="15.75">
      <c r="B50" s="19" t="s">
        <v>27</v>
      </c>
      <c r="C50" s="20" t="s">
        <v>8</v>
      </c>
      <c r="D50" s="20" t="s">
        <v>45</v>
      </c>
      <c r="E50" s="20" t="s">
        <v>56</v>
      </c>
      <c r="F50" s="20" t="s">
        <v>28</v>
      </c>
      <c r="G50" s="16">
        <f>64371+323000</f>
        <v>387371</v>
      </c>
      <c r="H50" s="16">
        <f>65526+238934</f>
        <v>304460</v>
      </c>
      <c r="I50" s="16">
        <f>65526+312177</f>
        <v>377703</v>
      </c>
    </row>
    <row r="51" spans="2:9" ht="30" customHeight="1">
      <c r="B51" s="26" t="s">
        <v>58</v>
      </c>
      <c r="C51" s="22" t="s">
        <v>11</v>
      </c>
      <c r="D51" s="22" t="s">
        <v>9</v>
      </c>
      <c r="E51" s="22"/>
      <c r="F51" s="22"/>
      <c r="G51" s="15">
        <f>G52</f>
        <v>406564</v>
      </c>
      <c r="H51" s="15">
        <f t="shared" ref="H51:I55" si="25">H52</f>
        <v>443844</v>
      </c>
      <c r="I51" s="15">
        <f t="shared" si="25"/>
        <v>459454</v>
      </c>
    </row>
    <row r="52" spans="2:9" ht="33" customHeight="1">
      <c r="B52" s="19" t="s">
        <v>59</v>
      </c>
      <c r="C52" s="20" t="s">
        <v>11</v>
      </c>
      <c r="D52" s="20" t="s">
        <v>60</v>
      </c>
      <c r="E52" s="20"/>
      <c r="F52" s="20"/>
      <c r="G52" s="16">
        <f>G53</f>
        <v>406564</v>
      </c>
      <c r="H52" s="16">
        <f t="shared" si="25"/>
        <v>443844</v>
      </c>
      <c r="I52" s="16">
        <f t="shared" si="25"/>
        <v>459454</v>
      </c>
    </row>
    <row r="53" spans="2:9" ht="30.75" customHeight="1">
      <c r="B53" s="19" t="s">
        <v>61</v>
      </c>
      <c r="C53" s="20" t="s">
        <v>11</v>
      </c>
      <c r="D53" s="20" t="s">
        <v>60</v>
      </c>
      <c r="E53" s="20" t="s">
        <v>62</v>
      </c>
      <c r="F53" s="20"/>
      <c r="G53" s="16">
        <f>G54</f>
        <v>406564</v>
      </c>
      <c r="H53" s="16">
        <f t="shared" si="25"/>
        <v>443844</v>
      </c>
      <c r="I53" s="16">
        <f t="shared" si="25"/>
        <v>459454</v>
      </c>
    </row>
    <row r="54" spans="2:9" ht="32.25" customHeight="1">
      <c r="B54" s="19" t="s">
        <v>63</v>
      </c>
      <c r="C54" s="20" t="s">
        <v>11</v>
      </c>
      <c r="D54" s="20" t="s">
        <v>60</v>
      </c>
      <c r="E54" s="20" t="s">
        <v>64</v>
      </c>
      <c r="F54" s="20"/>
      <c r="G54" s="16">
        <f>G55</f>
        <v>406564</v>
      </c>
      <c r="H54" s="16">
        <f t="shared" si="25"/>
        <v>443844</v>
      </c>
      <c r="I54" s="16">
        <f t="shared" si="25"/>
        <v>459454</v>
      </c>
    </row>
    <row r="55" spans="2:9" ht="49.5" customHeight="1">
      <c r="B55" s="19" t="s">
        <v>66</v>
      </c>
      <c r="C55" s="20" t="s">
        <v>11</v>
      </c>
      <c r="D55" s="20" t="s">
        <v>60</v>
      </c>
      <c r="E55" s="20" t="s">
        <v>65</v>
      </c>
      <c r="F55" s="20"/>
      <c r="G55" s="16">
        <f>G56</f>
        <v>406564</v>
      </c>
      <c r="H55" s="16">
        <f t="shared" si="25"/>
        <v>443844</v>
      </c>
      <c r="I55" s="16">
        <f t="shared" si="25"/>
        <v>459454</v>
      </c>
    </row>
    <row r="56" spans="2:9" ht="57" customHeight="1">
      <c r="B56" s="19" t="s">
        <v>18</v>
      </c>
      <c r="C56" s="20" t="s">
        <v>11</v>
      </c>
      <c r="D56" s="20" t="s">
        <v>60</v>
      </c>
      <c r="E56" s="20" t="s">
        <v>65</v>
      </c>
      <c r="F56" s="20" t="s">
        <v>19</v>
      </c>
      <c r="G56" s="16">
        <v>406564</v>
      </c>
      <c r="H56" s="23">
        <v>443844</v>
      </c>
      <c r="I56" s="23">
        <v>459454</v>
      </c>
    </row>
    <row r="57" spans="2:9" ht="59.25" customHeight="1">
      <c r="B57" s="26" t="s">
        <v>67</v>
      </c>
      <c r="C57" s="22" t="s">
        <v>60</v>
      </c>
      <c r="D57" s="22" t="s">
        <v>9</v>
      </c>
      <c r="E57" s="22"/>
      <c r="F57" s="22"/>
      <c r="G57" s="15">
        <f>G58+G64</f>
        <v>97434</v>
      </c>
      <c r="H57" s="15">
        <f>H58+H64</f>
        <v>125150</v>
      </c>
      <c r="I57" s="15">
        <f>I58+I64</f>
        <v>125150</v>
      </c>
    </row>
    <row r="58" spans="2:9" ht="24" customHeight="1">
      <c r="B58" s="24" t="s">
        <v>73</v>
      </c>
      <c r="C58" s="25" t="s">
        <v>60</v>
      </c>
      <c r="D58" s="25" t="s">
        <v>68</v>
      </c>
      <c r="E58" s="25"/>
      <c r="F58" s="25"/>
      <c r="G58" s="17">
        <f>G59</f>
        <v>58434</v>
      </c>
      <c r="H58" s="17">
        <f t="shared" ref="H58:I62" si="26">H59</f>
        <v>87650</v>
      </c>
      <c r="I58" s="17">
        <f t="shared" si="26"/>
        <v>87650</v>
      </c>
    </row>
    <row r="59" spans="2:9" ht="135.75" customHeight="1">
      <c r="B59" s="19" t="s">
        <v>148</v>
      </c>
      <c r="C59" s="20" t="s">
        <v>60</v>
      </c>
      <c r="D59" s="20" t="s">
        <v>68</v>
      </c>
      <c r="E59" s="20" t="s">
        <v>69</v>
      </c>
      <c r="F59" s="20"/>
      <c r="G59" s="16">
        <f>G60</f>
        <v>58434</v>
      </c>
      <c r="H59" s="16">
        <f t="shared" si="26"/>
        <v>87650</v>
      </c>
      <c r="I59" s="16">
        <f t="shared" si="26"/>
        <v>87650</v>
      </c>
    </row>
    <row r="60" spans="2:9" ht="62.25" customHeight="1">
      <c r="B60" s="19" t="s">
        <v>109</v>
      </c>
      <c r="C60" s="20" t="s">
        <v>60</v>
      </c>
      <c r="D60" s="20" t="s">
        <v>68</v>
      </c>
      <c r="E60" s="20" t="s">
        <v>70</v>
      </c>
      <c r="F60" s="20"/>
      <c r="G60" s="16">
        <f>G61</f>
        <v>58434</v>
      </c>
      <c r="H60" s="16">
        <f t="shared" si="26"/>
        <v>87650</v>
      </c>
      <c r="I60" s="16">
        <f t="shared" si="26"/>
        <v>87650</v>
      </c>
    </row>
    <row r="61" spans="2:9" ht="83.25" customHeight="1">
      <c r="B61" s="19" t="s">
        <v>74</v>
      </c>
      <c r="C61" s="20" t="s">
        <v>60</v>
      </c>
      <c r="D61" s="20" t="s">
        <v>68</v>
      </c>
      <c r="E61" s="20" t="s">
        <v>71</v>
      </c>
      <c r="F61" s="20"/>
      <c r="G61" s="16">
        <f>G62</f>
        <v>58434</v>
      </c>
      <c r="H61" s="16">
        <f t="shared" si="26"/>
        <v>87650</v>
      </c>
      <c r="I61" s="16">
        <f t="shared" si="26"/>
        <v>87650</v>
      </c>
    </row>
    <row r="62" spans="2:9" ht="88.5" customHeight="1">
      <c r="B62" s="19" t="s">
        <v>75</v>
      </c>
      <c r="C62" s="20" t="s">
        <v>60</v>
      </c>
      <c r="D62" s="20" t="s">
        <v>68</v>
      </c>
      <c r="E62" s="20" t="s">
        <v>72</v>
      </c>
      <c r="F62" s="20"/>
      <c r="G62" s="16">
        <f>G63</f>
        <v>58434</v>
      </c>
      <c r="H62" s="16">
        <f t="shared" si="26"/>
        <v>87650</v>
      </c>
      <c r="I62" s="16">
        <f t="shared" si="26"/>
        <v>87650</v>
      </c>
    </row>
    <row r="63" spans="2:9" ht="50.25" customHeight="1">
      <c r="B63" s="19" t="s">
        <v>43</v>
      </c>
      <c r="C63" s="20" t="s">
        <v>60</v>
      </c>
      <c r="D63" s="20" t="s">
        <v>68</v>
      </c>
      <c r="E63" s="20" t="s">
        <v>72</v>
      </c>
      <c r="F63" s="20" t="s">
        <v>44</v>
      </c>
      <c r="G63" s="16">
        <v>58434</v>
      </c>
      <c r="H63" s="23">
        <v>87650</v>
      </c>
      <c r="I63" s="23">
        <v>87650</v>
      </c>
    </row>
    <row r="64" spans="2:9" ht="74.25" customHeight="1">
      <c r="B64" s="24" t="s">
        <v>77</v>
      </c>
      <c r="C64" s="25" t="s">
        <v>60</v>
      </c>
      <c r="D64" s="25" t="s">
        <v>76</v>
      </c>
      <c r="E64" s="25"/>
      <c r="F64" s="25"/>
      <c r="G64" s="17">
        <f>G65</f>
        <v>39000</v>
      </c>
      <c r="H64" s="17">
        <f t="shared" ref="H64:I68" si="27">H65</f>
        <v>37500</v>
      </c>
      <c r="I64" s="17">
        <f t="shared" si="27"/>
        <v>37500</v>
      </c>
    </row>
    <row r="65" spans="2:9" ht="135" customHeight="1">
      <c r="B65" s="19" t="s">
        <v>148</v>
      </c>
      <c r="C65" s="20" t="s">
        <v>60</v>
      </c>
      <c r="D65" s="20" t="s">
        <v>76</v>
      </c>
      <c r="E65" s="20" t="s">
        <v>69</v>
      </c>
      <c r="F65" s="20"/>
      <c r="G65" s="16">
        <f>G66</f>
        <v>39000</v>
      </c>
      <c r="H65" s="16">
        <f t="shared" si="27"/>
        <v>37500</v>
      </c>
      <c r="I65" s="16">
        <f t="shared" si="27"/>
        <v>37500</v>
      </c>
    </row>
    <row r="66" spans="2:9" ht="98.25" customHeight="1">
      <c r="B66" s="19" t="s">
        <v>110</v>
      </c>
      <c r="C66" s="20" t="s">
        <v>60</v>
      </c>
      <c r="D66" s="20" t="s">
        <v>76</v>
      </c>
      <c r="E66" s="20" t="s">
        <v>78</v>
      </c>
      <c r="F66" s="20"/>
      <c r="G66" s="16">
        <f>G67</f>
        <v>39000</v>
      </c>
      <c r="H66" s="16">
        <f t="shared" si="27"/>
        <v>37500</v>
      </c>
      <c r="I66" s="16">
        <f t="shared" si="27"/>
        <v>37500</v>
      </c>
    </row>
    <row r="67" spans="2:9" ht="52.5" customHeight="1">
      <c r="B67" s="19" t="s">
        <v>81</v>
      </c>
      <c r="C67" s="20" t="s">
        <v>60</v>
      </c>
      <c r="D67" s="20" t="s">
        <v>76</v>
      </c>
      <c r="E67" s="20" t="s">
        <v>79</v>
      </c>
      <c r="F67" s="20"/>
      <c r="G67" s="16">
        <f>G68</f>
        <v>39000</v>
      </c>
      <c r="H67" s="16">
        <f t="shared" si="27"/>
        <v>37500</v>
      </c>
      <c r="I67" s="16">
        <f t="shared" si="27"/>
        <v>37500</v>
      </c>
    </row>
    <row r="68" spans="2:9" ht="66.75" customHeight="1">
      <c r="B68" s="19" t="s">
        <v>82</v>
      </c>
      <c r="C68" s="20" t="s">
        <v>60</v>
      </c>
      <c r="D68" s="20" t="s">
        <v>76</v>
      </c>
      <c r="E68" s="20" t="s">
        <v>80</v>
      </c>
      <c r="F68" s="20"/>
      <c r="G68" s="16">
        <f>G69</f>
        <v>39000</v>
      </c>
      <c r="H68" s="16">
        <f t="shared" si="27"/>
        <v>37500</v>
      </c>
      <c r="I68" s="16">
        <f t="shared" si="27"/>
        <v>37500</v>
      </c>
    </row>
    <row r="69" spans="2:9" ht="51.75" customHeight="1">
      <c r="B69" s="19" t="s">
        <v>43</v>
      </c>
      <c r="C69" s="20" t="s">
        <v>60</v>
      </c>
      <c r="D69" s="20" t="s">
        <v>76</v>
      </c>
      <c r="E69" s="20" t="s">
        <v>80</v>
      </c>
      <c r="F69" s="20" t="s">
        <v>44</v>
      </c>
      <c r="G69" s="16">
        <v>39000</v>
      </c>
      <c r="H69" s="23">
        <v>37500</v>
      </c>
      <c r="I69" s="23">
        <v>37500</v>
      </c>
    </row>
    <row r="70" spans="2:9" ht="29.25" customHeight="1">
      <c r="B70" s="26" t="s">
        <v>83</v>
      </c>
      <c r="C70" s="22" t="s">
        <v>21</v>
      </c>
      <c r="D70" s="22" t="s">
        <v>9</v>
      </c>
      <c r="E70" s="22"/>
      <c r="F70" s="22"/>
      <c r="G70" s="15">
        <f>G71</f>
        <v>1500</v>
      </c>
      <c r="H70" s="15">
        <f t="shared" ref="H70:I70" si="28">H71</f>
        <v>1500</v>
      </c>
      <c r="I70" s="15">
        <f t="shared" si="28"/>
        <v>1500</v>
      </c>
    </row>
    <row r="71" spans="2:9" ht="38.25" customHeight="1">
      <c r="B71" s="19" t="s">
        <v>84</v>
      </c>
      <c r="C71" s="20" t="s">
        <v>21</v>
      </c>
      <c r="D71" s="20" t="s">
        <v>85</v>
      </c>
      <c r="E71" s="20"/>
      <c r="F71" s="20"/>
      <c r="G71" s="16">
        <f>G72</f>
        <v>1500</v>
      </c>
      <c r="H71" s="16">
        <f t="shared" ref="H71:I74" si="29">H72</f>
        <v>1500</v>
      </c>
      <c r="I71" s="16">
        <f t="shared" si="29"/>
        <v>1500</v>
      </c>
    </row>
    <row r="72" spans="2:9" ht="66" customHeight="1">
      <c r="B72" s="19" t="s">
        <v>111</v>
      </c>
      <c r="C72" s="20" t="s">
        <v>21</v>
      </c>
      <c r="D72" s="20" t="s">
        <v>85</v>
      </c>
      <c r="E72" s="20" t="s">
        <v>86</v>
      </c>
      <c r="F72" s="20"/>
      <c r="G72" s="16">
        <f t="shared" ref="G72:G74" si="30">G73</f>
        <v>1500</v>
      </c>
      <c r="H72" s="16">
        <f t="shared" si="29"/>
        <v>1500</v>
      </c>
      <c r="I72" s="16">
        <f t="shared" si="29"/>
        <v>1500</v>
      </c>
    </row>
    <row r="73" spans="2:9" ht="107.25" customHeight="1">
      <c r="B73" s="19" t="s">
        <v>149</v>
      </c>
      <c r="C73" s="20" t="s">
        <v>21</v>
      </c>
      <c r="D73" s="20" t="s">
        <v>85</v>
      </c>
      <c r="E73" s="20" t="s">
        <v>87</v>
      </c>
      <c r="F73" s="20"/>
      <c r="G73" s="16">
        <f t="shared" si="30"/>
        <v>1500</v>
      </c>
      <c r="H73" s="16">
        <f t="shared" si="29"/>
        <v>1500</v>
      </c>
      <c r="I73" s="16">
        <f t="shared" si="29"/>
        <v>1500</v>
      </c>
    </row>
    <row r="74" spans="2:9" ht="113.25" customHeight="1">
      <c r="B74" s="19" t="s">
        <v>90</v>
      </c>
      <c r="C74" s="20" t="s">
        <v>21</v>
      </c>
      <c r="D74" s="20" t="s">
        <v>85</v>
      </c>
      <c r="E74" s="20" t="s">
        <v>88</v>
      </c>
      <c r="F74" s="20"/>
      <c r="G74" s="16">
        <f t="shared" si="30"/>
        <v>1500</v>
      </c>
      <c r="H74" s="16">
        <f t="shared" si="29"/>
        <v>1500</v>
      </c>
      <c r="I74" s="16">
        <f t="shared" si="29"/>
        <v>1500</v>
      </c>
    </row>
    <row r="75" spans="2:9" ht="93" customHeight="1">
      <c r="B75" s="19" t="s">
        <v>150</v>
      </c>
      <c r="C75" s="20" t="s">
        <v>21</v>
      </c>
      <c r="D75" s="20" t="s">
        <v>85</v>
      </c>
      <c r="E75" s="20" t="s">
        <v>89</v>
      </c>
      <c r="F75" s="20"/>
      <c r="G75" s="16">
        <f>G76</f>
        <v>1500</v>
      </c>
      <c r="H75" s="16">
        <f>H76</f>
        <v>1500</v>
      </c>
      <c r="I75" s="16">
        <f>I76</f>
        <v>1500</v>
      </c>
    </row>
    <row r="76" spans="2:9" ht="50.25" customHeight="1">
      <c r="B76" s="19" t="s">
        <v>43</v>
      </c>
      <c r="C76" s="20" t="s">
        <v>21</v>
      </c>
      <c r="D76" s="20" t="s">
        <v>85</v>
      </c>
      <c r="E76" s="20" t="s">
        <v>89</v>
      </c>
      <c r="F76" s="20" t="s">
        <v>44</v>
      </c>
      <c r="G76" s="16">
        <v>1500</v>
      </c>
      <c r="H76" s="23">
        <v>1500</v>
      </c>
      <c r="I76" s="23">
        <v>1500</v>
      </c>
    </row>
    <row r="77" spans="2:9" ht="31.5">
      <c r="B77" s="26" t="s">
        <v>92</v>
      </c>
      <c r="C77" s="22" t="s">
        <v>91</v>
      </c>
      <c r="D77" s="22" t="s">
        <v>9</v>
      </c>
      <c r="E77" s="22"/>
      <c r="F77" s="22"/>
      <c r="G77" s="15">
        <f>G78</f>
        <v>748087</v>
      </c>
      <c r="H77" s="15">
        <f t="shared" ref="H77:I77" si="31">H78</f>
        <v>947079</v>
      </c>
      <c r="I77" s="15">
        <f t="shared" si="31"/>
        <v>770695</v>
      </c>
    </row>
    <row r="78" spans="2:9" ht="25.5" customHeight="1">
      <c r="B78" s="24" t="s">
        <v>93</v>
      </c>
      <c r="C78" s="27" t="s">
        <v>91</v>
      </c>
      <c r="D78" s="27" t="s">
        <v>60</v>
      </c>
      <c r="E78" s="27" t="s">
        <v>94</v>
      </c>
      <c r="F78" s="27"/>
      <c r="G78" s="18">
        <f>G84+G79</f>
        <v>748087</v>
      </c>
      <c r="H78" s="18">
        <f>H84</f>
        <v>947079</v>
      </c>
      <c r="I78" s="18">
        <f>I84</f>
        <v>770695</v>
      </c>
    </row>
    <row r="79" spans="2:9" s="36" customFormat="1" ht="0.75" customHeight="1">
      <c r="B79" s="35"/>
      <c r="C79" s="39"/>
      <c r="D79" s="39"/>
      <c r="E79" s="39"/>
      <c r="F79" s="39"/>
      <c r="G79" s="40"/>
      <c r="H79" s="40"/>
      <c r="I79" s="40"/>
    </row>
    <row r="80" spans="2:9" s="37" customFormat="1" ht="51" hidden="1" customHeight="1">
      <c r="B80" s="41"/>
      <c r="C80" s="39"/>
      <c r="D80" s="39"/>
      <c r="E80" s="39"/>
      <c r="F80" s="39"/>
      <c r="G80" s="40"/>
      <c r="H80" s="40"/>
      <c r="I80" s="40"/>
    </row>
    <row r="81" spans="2:9" s="38" customFormat="1" ht="49.5" hidden="1" customHeight="1">
      <c r="B81" s="42"/>
      <c r="C81" s="43"/>
      <c r="D81" s="43"/>
      <c r="E81" s="43"/>
      <c r="F81" s="43"/>
      <c r="G81" s="44"/>
      <c r="H81" s="44"/>
      <c r="I81" s="44"/>
    </row>
    <row r="82" spans="2:9" s="38" customFormat="1" ht="0.75" customHeight="1">
      <c r="B82" s="42"/>
      <c r="C82" s="43"/>
      <c r="D82" s="43"/>
      <c r="E82" s="43"/>
      <c r="F82" s="43"/>
      <c r="G82" s="44"/>
      <c r="H82" s="44"/>
      <c r="I82" s="44"/>
    </row>
    <row r="83" spans="2:9" s="38" customFormat="1" ht="0.75" customHeight="1">
      <c r="B83" s="42"/>
      <c r="C83" s="43"/>
      <c r="D83" s="43"/>
      <c r="E83" s="43"/>
      <c r="F83" s="43"/>
      <c r="G83" s="44"/>
      <c r="H83" s="44"/>
      <c r="I83" s="44"/>
    </row>
    <row r="84" spans="2:9" ht="39" customHeight="1">
      <c r="B84" s="24" t="s">
        <v>61</v>
      </c>
      <c r="C84" s="27" t="s">
        <v>91</v>
      </c>
      <c r="D84" s="27" t="s">
        <v>60</v>
      </c>
      <c r="E84" s="27" t="s">
        <v>62</v>
      </c>
      <c r="F84" s="27"/>
      <c r="G84" s="18">
        <f>G85</f>
        <v>748087</v>
      </c>
      <c r="H84" s="18">
        <f t="shared" ref="H84:I84" si="32">H85</f>
        <v>947079</v>
      </c>
      <c r="I84" s="18">
        <f t="shared" si="32"/>
        <v>770695</v>
      </c>
    </row>
    <row r="85" spans="2:9" ht="33.75" customHeight="1">
      <c r="B85" s="24" t="s">
        <v>63</v>
      </c>
      <c r="C85" s="27" t="s">
        <v>91</v>
      </c>
      <c r="D85" s="27" t="s">
        <v>60</v>
      </c>
      <c r="E85" s="27" t="s">
        <v>64</v>
      </c>
      <c r="F85" s="27"/>
      <c r="G85" s="18">
        <f>G86</f>
        <v>748087</v>
      </c>
      <c r="H85" s="18">
        <f>H86</f>
        <v>947079</v>
      </c>
      <c r="I85" s="18">
        <f>I86</f>
        <v>770695</v>
      </c>
    </row>
    <row r="86" spans="2:9" ht="22.5" customHeight="1">
      <c r="B86" s="19" t="s">
        <v>96</v>
      </c>
      <c r="C86" s="45" t="s">
        <v>91</v>
      </c>
      <c r="D86" s="45" t="s">
        <v>60</v>
      </c>
      <c r="E86" s="45" t="s">
        <v>95</v>
      </c>
      <c r="F86" s="45"/>
      <c r="G86" s="46">
        <f>G87</f>
        <v>748087</v>
      </c>
      <c r="H86" s="46">
        <f t="shared" ref="H86:I86" si="33">H87</f>
        <v>947079</v>
      </c>
      <c r="I86" s="46">
        <f t="shared" si="33"/>
        <v>770695</v>
      </c>
    </row>
    <row r="87" spans="2:9" ht="48" customHeight="1">
      <c r="B87" s="19" t="s">
        <v>43</v>
      </c>
      <c r="C87" s="45" t="s">
        <v>91</v>
      </c>
      <c r="D87" s="45" t="s">
        <v>60</v>
      </c>
      <c r="E87" s="45" t="s">
        <v>95</v>
      </c>
      <c r="F87" s="45" t="s">
        <v>44</v>
      </c>
      <c r="G87" s="46">
        <f>805837-57750</f>
        <v>748087</v>
      </c>
      <c r="H87" s="47">
        <v>947079</v>
      </c>
      <c r="I87" s="47">
        <v>770695</v>
      </c>
    </row>
    <row r="88" spans="2:9" s="33" customFormat="1" ht="27" customHeight="1">
      <c r="B88" s="26" t="s">
        <v>128</v>
      </c>
      <c r="C88" s="22" t="s">
        <v>129</v>
      </c>
      <c r="D88" s="22" t="s">
        <v>9</v>
      </c>
      <c r="E88" s="22"/>
      <c r="F88" s="22"/>
      <c r="G88" s="15">
        <f t="shared" ref="G88:I91" si="34">G89</f>
        <v>932555</v>
      </c>
      <c r="H88" s="15">
        <f t="shared" si="34"/>
        <v>0</v>
      </c>
      <c r="I88" s="15">
        <f t="shared" si="34"/>
        <v>0</v>
      </c>
    </row>
    <row r="89" spans="2:9" s="31" customFormat="1" ht="20.25" customHeight="1">
      <c r="B89" s="32" t="s">
        <v>130</v>
      </c>
      <c r="C89" s="22" t="s">
        <v>129</v>
      </c>
      <c r="D89" s="22" t="s">
        <v>8</v>
      </c>
      <c r="E89" s="22"/>
      <c r="F89" s="22"/>
      <c r="G89" s="15">
        <f t="shared" si="34"/>
        <v>932555</v>
      </c>
      <c r="H89" s="15">
        <f t="shared" si="34"/>
        <v>0</v>
      </c>
      <c r="I89" s="15">
        <f t="shared" si="34"/>
        <v>0</v>
      </c>
    </row>
    <row r="90" spans="2:9" s="31" customFormat="1" ht="81" customHeight="1">
      <c r="B90" s="21" t="s">
        <v>131</v>
      </c>
      <c r="C90" s="22" t="s">
        <v>129</v>
      </c>
      <c r="D90" s="22" t="s">
        <v>8</v>
      </c>
      <c r="E90" s="22" t="s">
        <v>132</v>
      </c>
      <c r="F90" s="22"/>
      <c r="G90" s="15">
        <f t="shared" si="34"/>
        <v>932555</v>
      </c>
      <c r="H90" s="15">
        <f t="shared" si="34"/>
        <v>0</v>
      </c>
      <c r="I90" s="15">
        <f t="shared" si="34"/>
        <v>0</v>
      </c>
    </row>
    <row r="91" spans="2:9" s="34" customFormat="1" ht="70.5" customHeight="1">
      <c r="B91" s="24" t="s">
        <v>133</v>
      </c>
      <c r="C91" s="25" t="s">
        <v>129</v>
      </c>
      <c r="D91" s="25" t="s">
        <v>8</v>
      </c>
      <c r="E91" s="25" t="s">
        <v>134</v>
      </c>
      <c r="F91" s="25"/>
      <c r="G91" s="17">
        <f t="shared" si="34"/>
        <v>932555</v>
      </c>
      <c r="H91" s="17">
        <f t="shared" si="34"/>
        <v>0</v>
      </c>
      <c r="I91" s="17">
        <f t="shared" si="34"/>
        <v>0</v>
      </c>
    </row>
    <row r="92" spans="2:9" ht="81.75" customHeight="1">
      <c r="B92" s="19" t="s">
        <v>135</v>
      </c>
      <c r="C92" s="20" t="s">
        <v>129</v>
      </c>
      <c r="D92" s="20" t="s">
        <v>8</v>
      </c>
      <c r="E92" s="20" t="s">
        <v>136</v>
      </c>
      <c r="F92" s="20"/>
      <c r="G92" s="16">
        <f>G93+G95+G97</f>
        <v>932555</v>
      </c>
      <c r="H92" s="16">
        <f>H93</f>
        <v>0</v>
      </c>
      <c r="I92" s="16">
        <f>I93</f>
        <v>0</v>
      </c>
    </row>
    <row r="93" spans="2:9" ht="104.25" customHeight="1">
      <c r="B93" s="19" t="s">
        <v>137</v>
      </c>
      <c r="C93" s="20" t="s">
        <v>129</v>
      </c>
      <c r="D93" s="20" t="s">
        <v>8</v>
      </c>
      <c r="E93" s="20" t="s">
        <v>153</v>
      </c>
      <c r="F93" s="20"/>
      <c r="G93" s="16">
        <f>G94</f>
        <v>512838</v>
      </c>
      <c r="H93" s="16">
        <f>H94</f>
        <v>0</v>
      </c>
      <c r="I93" s="16">
        <f>I94</f>
        <v>0</v>
      </c>
    </row>
    <row r="94" spans="2:9" ht="48" customHeight="1">
      <c r="B94" s="19" t="s">
        <v>43</v>
      </c>
      <c r="C94" s="20" t="s">
        <v>129</v>
      </c>
      <c r="D94" s="20" t="s">
        <v>8</v>
      </c>
      <c r="E94" s="20" t="s">
        <v>153</v>
      </c>
      <c r="F94" s="20" t="s">
        <v>44</v>
      </c>
      <c r="G94" s="16">
        <v>512838</v>
      </c>
      <c r="H94" s="16"/>
      <c r="I94" s="16"/>
    </row>
    <row r="95" spans="2:9" ht="104.25" customHeight="1">
      <c r="B95" s="19" t="s">
        <v>138</v>
      </c>
      <c r="C95" s="20" t="s">
        <v>129</v>
      </c>
      <c r="D95" s="20" t="s">
        <v>8</v>
      </c>
      <c r="E95" s="20" t="s">
        <v>154</v>
      </c>
      <c r="F95" s="20"/>
      <c r="G95" s="16">
        <f>G96</f>
        <v>399642</v>
      </c>
      <c r="H95" s="16">
        <f>H96</f>
        <v>0</v>
      </c>
      <c r="I95" s="16">
        <f>I96</f>
        <v>0</v>
      </c>
    </row>
    <row r="96" spans="2:9" ht="48" customHeight="1">
      <c r="B96" s="19" t="s">
        <v>43</v>
      </c>
      <c r="C96" s="20" t="s">
        <v>129</v>
      </c>
      <c r="D96" s="20" t="s">
        <v>8</v>
      </c>
      <c r="E96" s="20" t="s">
        <v>154</v>
      </c>
      <c r="F96" s="20" t="s">
        <v>44</v>
      </c>
      <c r="G96" s="16">
        <v>399642</v>
      </c>
      <c r="H96" s="16">
        <v>0</v>
      </c>
      <c r="I96" s="16">
        <v>0</v>
      </c>
    </row>
    <row r="97" spans="2:9" ht="58.5" customHeight="1">
      <c r="B97" s="19" t="s">
        <v>139</v>
      </c>
      <c r="C97" s="20" t="s">
        <v>129</v>
      </c>
      <c r="D97" s="20" t="s">
        <v>8</v>
      </c>
      <c r="E97" s="20" t="s">
        <v>140</v>
      </c>
      <c r="F97" s="20"/>
      <c r="G97" s="16">
        <f>G98</f>
        <v>20075</v>
      </c>
      <c r="H97" s="16">
        <f>H98</f>
        <v>0</v>
      </c>
      <c r="I97" s="16">
        <f>I98</f>
        <v>0</v>
      </c>
    </row>
    <row r="98" spans="2:9" ht="48" customHeight="1">
      <c r="B98" s="19" t="s">
        <v>43</v>
      </c>
      <c r="C98" s="20" t="s">
        <v>129</v>
      </c>
      <c r="D98" s="20" t="s">
        <v>8</v>
      </c>
      <c r="E98" s="20" t="s">
        <v>140</v>
      </c>
      <c r="F98" s="20" t="s">
        <v>44</v>
      </c>
      <c r="G98" s="16">
        <v>20075</v>
      </c>
      <c r="H98" s="16">
        <v>0</v>
      </c>
      <c r="I98" s="16">
        <v>0</v>
      </c>
    </row>
    <row r="99" spans="2:9" ht="27.75" customHeight="1">
      <c r="B99" s="26" t="s">
        <v>102</v>
      </c>
      <c r="C99" s="22" t="s">
        <v>76</v>
      </c>
      <c r="D99" s="22" t="s">
        <v>9</v>
      </c>
      <c r="E99" s="22"/>
      <c r="F99" s="22"/>
      <c r="G99" s="15">
        <f>G100+G106</f>
        <v>444471</v>
      </c>
      <c r="H99" s="15">
        <f>H100+H106</f>
        <v>480773</v>
      </c>
      <c r="I99" s="15">
        <f>I100+I106</f>
        <v>480773</v>
      </c>
    </row>
    <row r="100" spans="2:9" ht="24.75" customHeight="1">
      <c r="B100" s="19" t="s">
        <v>103</v>
      </c>
      <c r="C100" s="20" t="s">
        <v>76</v>
      </c>
      <c r="D100" s="20" t="s">
        <v>8</v>
      </c>
      <c r="E100" s="20"/>
      <c r="F100" s="20"/>
      <c r="G100" s="16">
        <f t="shared" ref="G100:G103" si="35">G101</f>
        <v>429471</v>
      </c>
      <c r="H100" s="16">
        <f t="shared" ref="H100:I103" si="36">H101</f>
        <v>460773</v>
      </c>
      <c r="I100" s="16">
        <f t="shared" si="36"/>
        <v>460773</v>
      </c>
    </row>
    <row r="101" spans="2:9" ht="132.75" customHeight="1">
      <c r="B101" s="19" t="s">
        <v>151</v>
      </c>
      <c r="C101" s="20" t="s">
        <v>76</v>
      </c>
      <c r="D101" s="20" t="s">
        <v>8</v>
      </c>
      <c r="E101" s="20" t="s">
        <v>97</v>
      </c>
      <c r="F101" s="20"/>
      <c r="G101" s="16">
        <f t="shared" si="35"/>
        <v>429471</v>
      </c>
      <c r="H101" s="16">
        <f t="shared" si="36"/>
        <v>460773</v>
      </c>
      <c r="I101" s="16">
        <f t="shared" si="36"/>
        <v>460773</v>
      </c>
    </row>
    <row r="102" spans="2:9" ht="48.75" customHeight="1">
      <c r="B102" s="19" t="s">
        <v>112</v>
      </c>
      <c r="C102" s="20" t="s">
        <v>76</v>
      </c>
      <c r="D102" s="20" t="s">
        <v>8</v>
      </c>
      <c r="E102" s="20" t="s">
        <v>98</v>
      </c>
      <c r="F102" s="20"/>
      <c r="G102" s="16">
        <f t="shared" si="35"/>
        <v>429471</v>
      </c>
      <c r="H102" s="16">
        <f t="shared" si="36"/>
        <v>460773</v>
      </c>
      <c r="I102" s="16">
        <f t="shared" si="36"/>
        <v>460773</v>
      </c>
    </row>
    <row r="103" spans="2:9" ht="71.25" customHeight="1">
      <c r="B103" s="19" t="s">
        <v>106</v>
      </c>
      <c r="C103" s="20" t="s">
        <v>76</v>
      </c>
      <c r="D103" s="20" t="s">
        <v>8</v>
      </c>
      <c r="E103" s="20" t="s">
        <v>99</v>
      </c>
      <c r="F103" s="20"/>
      <c r="G103" s="16">
        <f t="shared" si="35"/>
        <v>429471</v>
      </c>
      <c r="H103" s="16">
        <f t="shared" si="36"/>
        <v>460773</v>
      </c>
      <c r="I103" s="16">
        <f t="shared" si="36"/>
        <v>460773</v>
      </c>
    </row>
    <row r="104" spans="2:9" ht="42.75" customHeight="1">
      <c r="B104" s="19" t="s">
        <v>105</v>
      </c>
      <c r="C104" s="20" t="s">
        <v>76</v>
      </c>
      <c r="D104" s="20" t="s">
        <v>8</v>
      </c>
      <c r="E104" s="20" t="s">
        <v>100</v>
      </c>
      <c r="F104" s="20"/>
      <c r="G104" s="16">
        <f>G105</f>
        <v>429471</v>
      </c>
      <c r="H104" s="16">
        <f t="shared" ref="H104:I104" si="37">H105</f>
        <v>460773</v>
      </c>
      <c r="I104" s="16">
        <f t="shared" si="37"/>
        <v>460773</v>
      </c>
    </row>
    <row r="105" spans="2:9" ht="33" customHeight="1">
      <c r="B105" s="19" t="s">
        <v>104</v>
      </c>
      <c r="C105" s="20" t="s">
        <v>76</v>
      </c>
      <c r="D105" s="20" t="s">
        <v>8</v>
      </c>
      <c r="E105" s="20" t="s">
        <v>100</v>
      </c>
      <c r="F105" s="20" t="s">
        <v>101</v>
      </c>
      <c r="G105" s="16">
        <v>429471</v>
      </c>
      <c r="H105" s="23">
        <v>460773</v>
      </c>
      <c r="I105" s="23">
        <v>460773</v>
      </c>
    </row>
    <row r="106" spans="2:9" ht="25.5" customHeight="1">
      <c r="B106" s="24" t="s">
        <v>113</v>
      </c>
      <c r="C106" s="25" t="s">
        <v>76</v>
      </c>
      <c r="D106" s="25" t="s">
        <v>21</v>
      </c>
      <c r="E106" s="25"/>
      <c r="F106" s="25"/>
      <c r="G106" s="17">
        <f>G107</f>
        <v>15000</v>
      </c>
      <c r="H106" s="17">
        <f t="shared" ref="H106:I109" si="38">H107</f>
        <v>20000</v>
      </c>
      <c r="I106" s="17">
        <f t="shared" si="38"/>
        <v>20000</v>
      </c>
    </row>
    <row r="107" spans="2:9" ht="33" customHeight="1">
      <c r="B107" s="19" t="s">
        <v>114</v>
      </c>
      <c r="C107" s="20" t="s">
        <v>76</v>
      </c>
      <c r="D107" s="20" t="s">
        <v>21</v>
      </c>
      <c r="E107" s="20" t="s">
        <v>62</v>
      </c>
      <c r="F107" s="20"/>
      <c r="G107" s="16">
        <f>G108</f>
        <v>15000</v>
      </c>
      <c r="H107" s="16">
        <f t="shared" si="38"/>
        <v>20000</v>
      </c>
      <c r="I107" s="16">
        <f t="shared" si="38"/>
        <v>20000</v>
      </c>
    </row>
    <row r="108" spans="2:9" ht="33" customHeight="1">
      <c r="B108" s="24" t="s">
        <v>63</v>
      </c>
      <c r="C108" s="20" t="s">
        <v>76</v>
      </c>
      <c r="D108" s="20" t="s">
        <v>21</v>
      </c>
      <c r="E108" s="20" t="s">
        <v>64</v>
      </c>
      <c r="F108" s="20"/>
      <c r="G108" s="16">
        <f>G109</f>
        <v>15000</v>
      </c>
      <c r="H108" s="16">
        <f t="shared" si="38"/>
        <v>20000</v>
      </c>
      <c r="I108" s="16">
        <f t="shared" si="38"/>
        <v>20000</v>
      </c>
    </row>
    <row r="109" spans="2:9" ht="41.25" customHeight="1">
      <c r="B109" s="19" t="s">
        <v>115</v>
      </c>
      <c r="C109" s="20" t="s">
        <v>76</v>
      </c>
      <c r="D109" s="20" t="s">
        <v>21</v>
      </c>
      <c r="E109" s="20" t="s">
        <v>116</v>
      </c>
      <c r="F109" s="20"/>
      <c r="G109" s="16">
        <f>G110</f>
        <v>15000</v>
      </c>
      <c r="H109" s="16">
        <f t="shared" si="38"/>
        <v>20000</v>
      </c>
      <c r="I109" s="16">
        <f t="shared" si="38"/>
        <v>20000</v>
      </c>
    </row>
    <row r="110" spans="2:9" ht="44.25" customHeight="1">
      <c r="B110" s="19" t="s">
        <v>43</v>
      </c>
      <c r="C110" s="20" t="s">
        <v>76</v>
      </c>
      <c r="D110" s="20" t="s">
        <v>21</v>
      </c>
      <c r="E110" s="20" t="s">
        <v>116</v>
      </c>
      <c r="F110" s="20" t="s">
        <v>44</v>
      </c>
      <c r="G110" s="16">
        <v>15000</v>
      </c>
      <c r="H110" s="23">
        <v>20000</v>
      </c>
      <c r="I110" s="23">
        <v>20000</v>
      </c>
    </row>
  </sheetData>
  <mergeCells count="4">
    <mergeCell ref="B4:I4"/>
    <mergeCell ref="E3:I3"/>
    <mergeCell ref="G2:I2"/>
    <mergeCell ref="C9:F9"/>
  </mergeCells>
  <pageMargins left="0.31496062992125984" right="0.11811023622047245" top="0.15748031496062992" bottom="0.19685039370078741" header="0.31496062992125984" footer="0.31496062992125984"/>
  <pageSetup paperSize="9" scale="65"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2025-01-23T11:39:14Z</dcterms:modified>
</cp:coreProperties>
</file>