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Лист1" sheetId="1" r:id="rId1"/>
    <sheet name="Лист2" sheetId="2" r:id="rId2"/>
    <sheet name="Лист3" sheetId="3" r:id="rId3"/>
  </sheets>
  <calcPr calcId="124519"/>
</workbook>
</file>

<file path=xl/calcChain.xml><?xml version="1.0" encoding="utf-8"?>
<calcChain xmlns="http://schemas.openxmlformats.org/spreadsheetml/2006/main">
  <c r="F14" i="1"/>
  <c r="H98"/>
  <c r="G98"/>
  <c r="F98" l="1"/>
  <c r="F92"/>
  <c r="G121"/>
  <c r="G120" s="1"/>
  <c r="G119" s="1"/>
  <c r="G118" s="1"/>
  <c r="G117" s="1"/>
  <c r="H122"/>
  <c r="H121" s="1"/>
  <c r="H120" s="1"/>
  <c r="H119" s="1"/>
  <c r="H118" s="1"/>
  <c r="H117" s="1"/>
  <c r="G122"/>
  <c r="F122"/>
  <c r="F121" s="1"/>
  <c r="F120" s="1"/>
  <c r="F119" s="1"/>
  <c r="F118" s="1"/>
  <c r="F117" s="1"/>
  <c r="H114"/>
  <c r="H115"/>
  <c r="G115"/>
  <c r="G114" s="1"/>
  <c r="F115"/>
  <c r="F114" s="1"/>
  <c r="H111"/>
  <c r="G111"/>
  <c r="F111"/>
  <c r="H109"/>
  <c r="G109"/>
  <c r="F109"/>
  <c r="H107"/>
  <c r="G107"/>
  <c r="F107"/>
  <c r="H100"/>
  <c r="G100"/>
  <c r="F100"/>
  <c r="H92"/>
  <c r="G92"/>
  <c r="H96"/>
  <c r="G96"/>
  <c r="F96"/>
  <c r="H94"/>
  <c r="G94"/>
  <c r="F94"/>
  <c r="H90"/>
  <c r="G90"/>
  <c r="F90"/>
  <c r="H88"/>
  <c r="G88"/>
  <c r="F88"/>
  <c r="H86"/>
  <c r="G86"/>
  <c r="F86"/>
  <c r="H84"/>
  <c r="G84"/>
  <c r="F84"/>
  <c r="H82"/>
  <c r="G82"/>
  <c r="F82"/>
  <c r="H80"/>
  <c r="G80"/>
  <c r="F80"/>
  <c r="H76"/>
  <c r="H75" s="1"/>
  <c r="H74" s="1"/>
  <c r="H73" s="1"/>
  <c r="G76"/>
  <c r="G75" s="1"/>
  <c r="G74" s="1"/>
  <c r="G73" s="1"/>
  <c r="F76"/>
  <c r="F75" s="1"/>
  <c r="F74" s="1"/>
  <c r="F73" s="1"/>
  <c r="H64"/>
  <c r="H69"/>
  <c r="H68" s="1"/>
  <c r="H67" s="1"/>
  <c r="H66" s="1"/>
  <c r="H65" s="1"/>
  <c r="G69"/>
  <c r="G68" s="1"/>
  <c r="G67" s="1"/>
  <c r="G66" s="1"/>
  <c r="G65" s="1"/>
  <c r="G64" s="1"/>
  <c r="F69"/>
  <c r="F68" s="1"/>
  <c r="F67" s="1"/>
  <c r="F66" s="1"/>
  <c r="F65" s="1"/>
  <c r="F64" s="1"/>
  <c r="H62"/>
  <c r="H61" s="1"/>
  <c r="H60" s="1"/>
  <c r="H59" s="1"/>
  <c r="H58" s="1"/>
  <c r="G62"/>
  <c r="G61" s="1"/>
  <c r="G60" s="1"/>
  <c r="G59" s="1"/>
  <c r="G58" s="1"/>
  <c r="F62"/>
  <c r="F61" s="1"/>
  <c r="F60" s="1"/>
  <c r="F59" s="1"/>
  <c r="F58" s="1"/>
  <c r="H56"/>
  <c r="H55" s="1"/>
  <c r="H54" s="1"/>
  <c r="H53" s="1"/>
  <c r="H52" s="1"/>
  <c r="H51" s="1"/>
  <c r="G56"/>
  <c r="G55" s="1"/>
  <c r="G54" s="1"/>
  <c r="G53" s="1"/>
  <c r="G52" s="1"/>
  <c r="G51" s="1"/>
  <c r="F56"/>
  <c r="F55" s="1"/>
  <c r="F54" s="1"/>
  <c r="F53" s="1"/>
  <c r="F52" s="1"/>
  <c r="H49"/>
  <c r="H48" s="1"/>
  <c r="H47" s="1"/>
  <c r="H46" s="1"/>
  <c r="H45" s="1"/>
  <c r="G49"/>
  <c r="G48"/>
  <c r="G47" s="1"/>
  <c r="G46" s="1"/>
  <c r="G45" s="1"/>
  <c r="F49"/>
  <c r="F48" s="1"/>
  <c r="F47" s="1"/>
  <c r="F46" s="1"/>
  <c r="F45" s="1"/>
  <c r="H42"/>
  <c r="H41" s="1"/>
  <c r="H40" s="1"/>
  <c r="G42"/>
  <c r="G41" s="1"/>
  <c r="G40" s="1"/>
  <c r="F42"/>
  <c r="F41" s="1"/>
  <c r="F40" s="1"/>
  <c r="H27"/>
  <c r="G27"/>
  <c r="F27"/>
  <c r="H37"/>
  <c r="H36" s="1"/>
  <c r="H35" s="1"/>
  <c r="H38"/>
  <c r="G38"/>
  <c r="G37" s="1"/>
  <c r="G36" s="1"/>
  <c r="G35" s="1"/>
  <c r="G34" s="1"/>
  <c r="F38"/>
  <c r="F37" s="1"/>
  <c r="F36" s="1"/>
  <c r="F35" s="1"/>
  <c r="H32"/>
  <c r="H31" s="1"/>
  <c r="H30" s="1"/>
  <c r="H29" s="1"/>
  <c r="G32"/>
  <c r="G31" s="1"/>
  <c r="G30" s="1"/>
  <c r="G29" s="1"/>
  <c r="F32"/>
  <c r="F31" s="1"/>
  <c r="F30" s="1"/>
  <c r="F29" s="1"/>
  <c r="H18"/>
  <c r="G18"/>
  <c r="G17" s="1"/>
  <c r="G16" s="1"/>
  <c r="G15" s="1"/>
  <c r="F18"/>
  <c r="H21"/>
  <c r="G21"/>
  <c r="H23"/>
  <c r="G23"/>
  <c r="H25"/>
  <c r="G25"/>
  <c r="F21"/>
  <c r="F23"/>
  <c r="F25"/>
  <c r="H13"/>
  <c r="H12" s="1"/>
  <c r="H11" s="1"/>
  <c r="H10" s="1"/>
  <c r="G13"/>
  <c r="G12" s="1"/>
  <c r="G11" s="1"/>
  <c r="G10" s="1"/>
  <c r="F13"/>
  <c r="F12" s="1"/>
  <c r="F11" s="1"/>
  <c r="F10" s="1"/>
  <c r="H34" l="1"/>
  <c r="H106"/>
  <c r="H105" s="1"/>
  <c r="H104" s="1"/>
  <c r="H103" s="1"/>
  <c r="H102" s="1"/>
  <c r="H17"/>
  <c r="H16" s="1"/>
  <c r="H15" s="1"/>
  <c r="H9" s="1"/>
  <c r="F79"/>
  <c r="F78" s="1"/>
  <c r="F72" s="1"/>
  <c r="F71" s="1"/>
  <c r="G72"/>
  <c r="G71" s="1"/>
  <c r="G79"/>
  <c r="G78" s="1"/>
  <c r="H79"/>
  <c r="H78" s="1"/>
  <c r="H72" s="1"/>
  <c r="H71" s="1"/>
  <c r="G106"/>
  <c r="G105" s="1"/>
  <c r="G104" s="1"/>
  <c r="G103" s="1"/>
  <c r="G102" s="1"/>
  <c r="F106"/>
  <c r="F105" s="1"/>
  <c r="F104" s="1"/>
  <c r="F103" s="1"/>
  <c r="F102" s="1"/>
  <c r="F34"/>
  <c r="F17"/>
  <c r="F16" s="1"/>
  <c r="F15" s="1"/>
  <c r="G9"/>
  <c r="F51"/>
  <c r="H8" l="1"/>
  <c r="G8"/>
  <c r="F9"/>
  <c r="F8" s="1"/>
</calcChain>
</file>

<file path=xl/sharedStrings.xml><?xml version="1.0" encoding="utf-8"?>
<sst xmlns="http://schemas.openxmlformats.org/spreadsheetml/2006/main" count="491" uniqueCount="176">
  <si>
    <t>(рублей)</t>
  </si>
  <si>
    <t>Наименование</t>
  </si>
  <si>
    <t>Рз</t>
  </si>
  <si>
    <t>ПР</t>
  </si>
  <si>
    <t>ЦСР</t>
  </si>
  <si>
    <t>ВР</t>
  </si>
  <si>
    <t>Итого расходы на 2022 год</t>
  </si>
  <si>
    <t>Итого расходы на 2023 год</t>
  </si>
  <si>
    <t>Итого расходы на 2024 год</t>
  </si>
  <si>
    <t>Распределение бюджетных ассигнований по разделам, подразделам, целевым статьям (муниципальным программам муниципального образования "Зуевский сельсовет" Солнцевского района Курской области и непрограммным направлениям деятельности), группам видов расходов  классификации расходов бюджета  на 2022 год и плановый период 2023 и 2024 годов</t>
  </si>
  <si>
    <t>ВСЕГО РАСХОДОВ</t>
  </si>
  <si>
    <t>Общегосударственные вопросы</t>
  </si>
  <si>
    <t>01</t>
  </si>
  <si>
    <t>00</t>
  </si>
  <si>
    <t>Функционирование высшего должностного лица  муниципального образования</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</si>
  <si>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</si>
  <si>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</si>
  <si>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</si>
  <si>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</si>
  <si>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</si>
  <si>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</si>
  <si>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</si>
  <si>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</si>
  <si>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</si>
  <si>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Функционирование местных администраций</t>
  </si>
  <si>
    <t>04</t>
  </si>
  <si>
    <t>Обеспечение функционирования местных администраций</t>
  </si>
  <si>
    <t>73 0 00 00000</t>
  </si>
  <si>
    <t>Администрация Зуевского сельсовета Солнцевского района Курской области</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</si>
  <si>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</si>
  <si>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</si>
  <si>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</si>
  <si>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</si>
  <si>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</si>
  <si>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</si>
  <si>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</si>
  <si>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</si>
  <si>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</si>
  <si>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Иные межбюджетные трансферты</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</si>
  <si>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</si>
  <si>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</si>
  <si>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</si>
  <si>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Муниципальная программа "Развитие муниципальной службы в муниципальном образовании "Зуевский сельсовет" Солнцевского района Курской области на 2020-2022 годы"</t>
  </si>
  <si>
    <t>09 1 00 00000</t>
  </si>
  <si>
    <t>Подпрограмма "Создание условий для повышения результативности, профессиональной деятельности муниципальных служащих" муниципальной прораммы "Развитие муниципальной службы в муниципальном образовании "Зуевский сельсовет" Солнцевского района Курской области на 2020-2022 годы"</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</si>
  <si>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</si>
  <si>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</si>
  <si>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</si>
  <si>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</si>
  <si>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</si>
  <si>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</si>
  <si>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13</t>
  </si>
  <si>
    <t>Другие общегосударственные вопросы</t>
  </si>
  <si>
    <t>12 0 00 00000</t>
  </si>
  <si>
    <t>12 2 00 00000</t>
  </si>
  <si>
    <t>12 2 01 00000</t>
  </si>
  <si>
    <t>Основное мероприятие "Обеспечение  общественной и личной безопасности  граждан на территории муниципального образования "Зуевский сельсовет" Солнцевского района Курской области"</t>
  </si>
  <si>
    <t>Муниципальная программа «Профилактика преступлений и иных правонарушений на территории Зуевского сельсовета Солнцевского района Курской области на 2021-2025 гг."</t>
  </si>
  <si>
    <t>Подпрограмма «Обеспечение правопорядка на территории муниципального образования "Зуевский сельсовет" Солнцевского района Курской области" муниципальной программы "Профилактика преступлений и иных правонарушений на территории Зуевского сельсовета Солнцевского района Курской области на 2021-2025 гг."</t>
  </si>
  <si>
    <t>Реализация мероприятий направленных на обеспечение правопорядка муниципального образования на территории муниципального образования "Зуевский сельсовет" Солнцевского района Курской области</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</si>
  <si>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</si>
  <si>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</si>
  <si>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</si>
  <si>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</si>
  <si>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</si>
  <si>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</si>
  <si>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</si>
  <si>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</si>
  <si>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</si>
  <si>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Национальная оборона</t>
  </si>
  <si>
    <t>Мобилизационная и вневойсковая подотовка</t>
  </si>
  <si>
    <t>03</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</si>
  <si>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</si>
  <si>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</si>
  <si>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</si>
  <si>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</si>
  <si>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</si>
  <si>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</si>
  <si>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</si>
  <si>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09</t>
  </si>
  <si>
    <t>13 0 00 00000</t>
  </si>
  <si>
    <t>13 2 00 00000</t>
  </si>
  <si>
    <t>13 2 01 00000</t>
  </si>
  <si>
    <t>13 2 01 С1460</t>
  </si>
  <si>
    <t>Гражданская оборона</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</si>
  <si>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 на 2021-2023 годы»</t>
  </si>
  <si>
    <t xml:space="preserve">Подпрограмма  «Снижение рисков и смягчение последствий чрезвычайных ситуаций природного и техногенного характера»  муниципальной программы «Защита населения и территории от чрезвычайных ситуаций,  обеспечение пожарной безопасности и безопасности людей на водных объектах на 2021-2023 годы» </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</si>
  <si>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</si>
  <si>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</si>
  <si>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10</t>
  </si>
  <si>
    <t>Защита населения и территорий от чрезвычайных ситуаций природного и техноенного характера, пожарная безопасность</t>
  </si>
  <si>
    <t>13 1 00 00000</t>
  </si>
  <si>
    <t>13 1 01 00000</t>
  </si>
  <si>
    <t>13 1 01 С1415</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</si>
  <si>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 муниципальной программы  «Защита населения и территории от чрезвычайных ситуаций,  обеспечение пожарной безопасности и безопасности людей на водных объектах на 2021-2023 годы»</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</si>
  <si>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</si>
  <si>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</si>
  <si>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Национальная экономика</t>
  </si>
  <si>
    <t>Другие вопросы в области национальной экономики</t>
  </si>
  <si>
    <t>12</t>
  </si>
  <si>
    <t>15 0 00 00000</t>
  </si>
  <si>
    <t>15 1 00 00000</t>
  </si>
  <si>
    <t>15 1 01 00000</t>
  </si>
  <si>
    <t>15 1 01 С1405</t>
  </si>
  <si>
    <t>Муниципальная программа «Развитие малого и среднего предпринимательства на территории поселения»</t>
  </si>
  <si>
    <t>Подпрограмма «Содействие развитию малого и среднего предпринимательства» муниципальной программы « Развитие малого и среднего предпринимательства на территории поселения"</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</si>
  <si>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</si>
  <si>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Обеспечение условий для развития малого и среднего предпринимательства на территории Зуевского сельсовета Солнцевского района Курской области</t>
  </si>
  <si>
    <t>05</t>
  </si>
  <si>
    <t>Жилищно-коммунальное хозяйство</t>
  </si>
  <si>
    <t>Благоустройство</t>
  </si>
  <si>
    <t>21 0 00 00000</t>
  </si>
  <si>
    <t>21 1 00 00000</t>
  </si>
  <si>
    <t>21 1 F2 00000</t>
  </si>
  <si>
    <t>21 1 F2 55550</t>
  </si>
  <si>
    <t>00 0 00 00000</t>
  </si>
  <si>
    <t>Муниципальная программа"Формирование современной городской среды на 2018-2022 годы"</t>
  </si>
  <si>
    <t>Обеспечение мероприятий по формированию  современной городской среды</t>
  </si>
  <si>
    <t>Подпрограмма "Поддержка муниципальной программы формирования современной городской среды" муниципальной программы "Формирование современной городской среды на 2018-2022 годы"</t>
  </si>
  <si>
    <t>Основное мероприятие "Реализация мероприятий по формированию  современной городской среды"</t>
  </si>
  <si>
    <t>77 2 00 14004</t>
  </si>
  <si>
    <t xml:space="preserve">Реализация проекта «Народный бюджет» Установка декоративного ограждения кладбища по ул.Центральная в с.Зуевка Солнцевского района Курской области
</t>
  </si>
  <si>
    <t>77 2 00 14005</t>
  </si>
  <si>
    <t xml:space="preserve">Реализация проекта «Народный бюджет» Установка декоративного ограждения кладбища в д.Княжая Солнцевского района Курской области
</t>
  </si>
  <si>
    <t>77 2 00 14006</t>
  </si>
  <si>
    <t>77 2 00 14007</t>
  </si>
  <si>
    <t xml:space="preserve">Реализация проекта «Народный бюджет» Установка декоративного ограждения кладбища в д.Меловая Солнцевского района Курской области
</t>
  </si>
  <si>
    <t xml:space="preserve">Реализация проекта «Народный бюджет» Установка декоративного ограждения кладбища в с.Сараевка Солнцевского района Курской области
</t>
  </si>
  <si>
    <t>77 2 00 S4004</t>
  </si>
  <si>
    <t>77 2 00 S4005</t>
  </si>
  <si>
    <t>77 2 00 S4006</t>
  </si>
  <si>
    <t>77 2 00 S4007</t>
  </si>
  <si>
    <t xml:space="preserve">Реализация проекта «Народный бюджет» Установка декоративного ограждения кладбища по ул.Центральная в с.Зуевка Солнцевского района Курской области за счет средств местного бюджета
</t>
  </si>
  <si>
    <t xml:space="preserve">Реализация проекта «Народный бюджет» Установка декоративного ограждения кладбища в с.Сараевка Солнцевского района Курской области за счет средств местного бюджета
</t>
  </si>
  <si>
    <t xml:space="preserve">Реализация проекта «Народный бюджет» Установка декоративного ограждения кладбища в д.Меловая Солнцевского района Курской области за счет средств местного бюджета
</t>
  </si>
  <si>
    <t xml:space="preserve">Реализация проекта «Народный бюджет» Установка декоративного ограждения кладбища в д.Княжая Солнцевского района Курской области за счет средств местного бюджета
</t>
  </si>
  <si>
    <t>77 2 00 С4005</t>
  </si>
  <si>
    <t xml:space="preserve">Дополнительное финансирование мероприятий по установке декоративного ограждения кладбища в д.Княжая Солнцевского района Курской области  в рамках реализации проекта «Народный бюджет»
</t>
  </si>
  <si>
    <t>77 2 00 С1433</t>
  </si>
  <si>
    <t>Мероприятия по благоустройству</t>
  </si>
  <si>
    <t>08</t>
  </si>
  <si>
    <t>Культура, кинематография</t>
  </si>
  <si>
    <t>Культура</t>
  </si>
  <si>
    <t>Муниципальная программа  Зуевского сельсовета Солнцевского района Курской области"Развитие культуры в Зуевском сельсовете Солнцевского района Курской области"</t>
  </si>
  <si>
    <t>01 0 00 00000</t>
  </si>
  <si>
    <t>01 1 00 00000</t>
  </si>
  <si>
    <t>01 1 01 00000</t>
  </si>
  <si>
    <t>01 1 01 13330</t>
  </si>
  <si>
    <t xml:space="preserve">Подпрограмма «Искусство»  муниципальной программы "Развитие культуры в в Зуевском сельсовете Солнцевского района Курской области" </t>
  </si>
  <si>
    <t>Основное  мероприятие «Организация культурно-досуговой деятельности»</t>
  </si>
  <si>
    <t>Оплата труда с начислениями на выплаты по оплате труда работникам учреждений культуры сельских поселений</t>
  </si>
  <si>
    <t>01 1 01 S3330</t>
  </si>
  <si>
    <t>Выплата заработной платы и начислений на выплаты по оплате труда работников учреждений культуры муниципальных образований городских и сельских поселений</t>
  </si>
  <si>
    <t>01 1 01 С1401</t>
  </si>
  <si>
    <t>Расходы на обеспечение деятельности (оказание услуг) муниципальных учреждений</t>
  </si>
  <si>
    <t>01 1 А2 55195</t>
  </si>
  <si>
    <t>01 1 А2 00000</t>
  </si>
  <si>
    <t>Обеспечение поддержки отрасли культуры (государственная поддержка лучших сельских учреждений культуры)</t>
  </si>
  <si>
    <t>Основное  мероприятие "Поддержка отрасли культуры (государственная поддержка лучших сельских учреждений культуры)"</t>
  </si>
  <si>
    <t>02 0 00 00000</t>
  </si>
  <si>
    <t>02 1 00 00000</t>
  </si>
  <si>
    <t>02 1 01 00000</t>
  </si>
  <si>
    <t>02 1 01 С1445</t>
  </si>
  <si>
    <t>300</t>
  </si>
  <si>
    <t>Социальная политика</t>
  </si>
  <si>
    <t>Пенсионное обеспечение</t>
  </si>
  <si>
    <t>Муниципальная программа «Социальная поддержка граждан в муниципальном образовании "Зуевский сельсовет" Солнцевского района Курской области"</t>
  </si>
  <si>
    <t>Социальное обеспечение и иные выплаты населению</t>
  </si>
  <si>
    <t>Выплата пенсий за выслугу лет и доплат к пенсии муниципальным служащим</t>
  </si>
  <si>
    <t>Основное мероприятие «Совершенствование организации предоставления социальных выплат  и мер социальной поддержки отдельным категориям граждан»</t>
  </si>
  <si>
    <t>Подпрограмма «Развитие мер социальной поддержки отдельных категорий граждан»  муниципальной программы «Социальная поддержка граждан в муниципальном образовании "Зуевский сельсовет" Солнцевского района Курской области"</t>
  </si>
  <si>
    <t>Условно утвержденные расходы</t>
  </si>
  <si>
    <t>Приложение № 3</t>
  </si>
  <si>
    <t>Дополнительное финансирование мероприятий по установке декоративного ограждения кладбища в с.Сараевка Солнцевского района Курской области в рамках реализации проекта «Народный бюджет»</t>
  </si>
  <si>
    <t>77 2 00 С4007</t>
  </si>
  <si>
    <t xml:space="preserve">к  решению Собрания депутатов Зуевского сельсовета  Солнцевского района  Курской области  от 22.12.21 г. № 61/11 «О бюджете муниципального образования "Зуевский сельсовет" Солнцевского района Курской области на 2022 год и плановый период 2023 и 2024 годов"(в редакции Решений Собрания депутатов Зуевского сельсовета Солнцевского района Курской области от 04.02.2022 №1/1, от 14.07.2022 №27/5,  от 05.08.2022 № 34/6)
</t>
  </si>
</sst>
</file>

<file path=xl/styles.xml><?xml version="1.0" encoding="utf-8"?>
<styleSheet xmlns="http://schemas.openxmlformats.org/spreadsheetml/2006/main">
  <numFmts count="1">
    <numFmt numFmtId="164" formatCode="_-* #,##0.00\ _₽_-;\-* #,##0.00\ _₽_-;_-* &quot;-&quot;??\ _₽_-;_-@_-"/>
  </numFmts>
  <fonts count="15">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0"/>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164" fontId="3" fillId="0" borderId="1" xfId="0" applyNumberFormat="1" applyFont="1" applyBorder="1"/>
    <xf numFmtId="49" fontId="3" fillId="0" borderId="1" xfId="0" applyNumberFormat="1" applyFont="1" applyBorder="1"/>
    <xf numFmtId="164" fontId="3" fillId="0" borderId="3" xfId="0" applyNumberFormat="1" applyFont="1" applyBorder="1"/>
    <xf numFmtId="49" fontId="4" fillId="0" borderId="1" xfId="0" applyNumberFormat="1" applyFont="1" applyBorder="1"/>
    <xf numFmtId="164" fontId="4" fillId="0" borderId="3" xfId="0" applyNumberFormat="1" applyFont="1" applyBorder="1"/>
    <xf numFmtId="49" fontId="6" fillId="0" borderId="1" xfId="0" applyNumberFormat="1" applyFont="1" applyBorder="1"/>
    <xf numFmtId="164" fontId="6" fillId="0" borderId="3" xfId="0" applyNumberFormat="1" applyFont="1" applyBorder="1"/>
    <xf numFmtId="49" fontId="7" fillId="0" borderId="1" xfId="0" applyNumberFormat="1" applyFont="1" applyBorder="1"/>
    <xf numFmtId="164" fontId="7" fillId="0" borderId="3" xfId="0" applyNumberFormat="1" applyFont="1" applyBorder="1"/>
    <xf numFmtId="49" fontId="5" fillId="0" borderId="1" xfId="0" applyNumberFormat="1" applyFont="1" applyBorder="1"/>
    <xf numFmtId="164" fontId="5" fillId="0" borderId="3" xfId="0" applyNumberFormat="1" applyFont="1" applyBorder="1"/>
    <xf numFmtId="164" fontId="4" fillId="0" borderId="1" xfId="0" applyNumberFormat="1" applyFont="1" applyBorder="1"/>
    <xf numFmtId="0" fontId="8" fillId="0" borderId="0" xfId="0" applyFont="1"/>
    <xf numFmtId="0" fontId="3" fillId="0" borderId="0" xfId="0" applyFont="1"/>
    <xf numFmtId="0" fontId="11" fillId="0" borderId="2" xfId="0" applyFont="1" applyBorder="1" applyAlignment="1">
      <alignment vertical="top" wrapText="1"/>
    </xf>
    <xf numFmtId="0" fontId="9" fillId="0" borderId="2" xfId="0" applyFont="1" applyBorder="1" applyAlignment="1">
      <alignment vertical="top"/>
    </xf>
    <xf numFmtId="0" fontId="10" fillId="0" borderId="2" xfId="0" applyFont="1" applyBorder="1" applyAlignment="1">
      <alignment vertical="top" wrapText="1"/>
    </xf>
    <xf numFmtId="0" fontId="12" fillId="0" borderId="2" xfId="0" applyFont="1" applyBorder="1" applyAlignment="1">
      <alignment vertical="top" wrapText="1"/>
    </xf>
    <xf numFmtId="0" fontId="13" fillId="0" borderId="2" xfId="0" applyFont="1" applyBorder="1" applyAlignment="1">
      <alignment vertical="top" wrapText="1"/>
    </xf>
    <xf numFmtId="0" fontId="14" fillId="0" borderId="2" xfId="0" applyFont="1" applyBorder="1" applyAlignment="1">
      <alignment vertical="top" wrapText="1"/>
    </xf>
    <xf numFmtId="164" fontId="7" fillId="3" borderId="3" xfId="0" applyNumberFormat="1" applyFont="1" applyFill="1" applyBorder="1"/>
    <xf numFmtId="164" fontId="4" fillId="3" borderId="3" xfId="0" applyNumberFormat="1" applyFont="1" applyFill="1" applyBorder="1"/>
    <xf numFmtId="164" fontId="3" fillId="3" borderId="3" xfId="0" applyNumberFormat="1" applyFont="1" applyFill="1" applyBorder="1"/>
    <xf numFmtId="164" fontId="6" fillId="3" borderId="3" xfId="0" applyNumberFormat="1" applyFont="1" applyFill="1" applyBorder="1"/>
    <xf numFmtId="164" fontId="5" fillId="3" borderId="3" xfId="0" applyNumberFormat="1" applyFont="1" applyFill="1" applyBorder="1"/>
    <xf numFmtId="0" fontId="3"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2:H124"/>
  <sheetViews>
    <sheetView tabSelected="1" view="pageBreakPreview" zoomScale="80" zoomScaleSheetLayoutView="80" workbookViewId="0">
      <selection activeCell="A4" sqref="A4:H4"/>
    </sheetView>
  </sheetViews>
  <sheetFormatPr defaultRowHeight="15"/>
  <cols>
    <col min="1" max="1" width="33.140625" customWidth="1"/>
    <col min="4" max="4" width="17" customWidth="1"/>
    <col min="5" max="5" width="7.5703125" customWidth="1"/>
    <col min="6" max="6" width="22.140625" customWidth="1"/>
    <col min="7" max="7" width="21.42578125" customWidth="1"/>
    <col min="8" max="8" width="20.85546875" customWidth="1"/>
  </cols>
  <sheetData>
    <row r="2" spans="1:8" ht="15.75">
      <c r="A2" s="21"/>
      <c r="B2" s="21"/>
      <c r="C2" s="21"/>
      <c r="D2" s="21"/>
      <c r="E2" s="21"/>
      <c r="F2" s="35" t="s">
        <v>172</v>
      </c>
      <c r="G2" s="35"/>
      <c r="H2" s="35"/>
    </row>
    <row r="3" spans="1:8" ht="101.25" customHeight="1">
      <c r="A3" s="21"/>
      <c r="B3" s="21"/>
      <c r="C3" s="21"/>
      <c r="D3" s="34" t="s">
        <v>175</v>
      </c>
      <c r="E3" s="34"/>
      <c r="F3" s="34"/>
      <c r="G3" s="34"/>
      <c r="H3" s="34"/>
    </row>
    <row r="4" spans="1:8" ht="60.75" customHeight="1">
      <c r="A4" s="33" t="s">
        <v>9</v>
      </c>
      <c r="B4" s="33"/>
      <c r="C4" s="33"/>
      <c r="D4" s="33"/>
      <c r="E4" s="33"/>
      <c r="F4" s="33"/>
      <c r="G4" s="33"/>
      <c r="H4" s="33"/>
    </row>
    <row r="5" spans="1:8" ht="1.5" customHeight="1">
      <c r="A5" s="20"/>
      <c r="B5" s="20"/>
      <c r="C5" s="20"/>
      <c r="D5" s="20"/>
      <c r="E5" s="20"/>
      <c r="F5" s="20"/>
      <c r="G5" s="20"/>
      <c r="H5" s="20"/>
    </row>
    <row r="6" spans="1:8">
      <c r="A6" s="1"/>
      <c r="B6" s="2"/>
      <c r="C6" s="2"/>
      <c r="D6" s="2"/>
      <c r="E6" s="3"/>
      <c r="F6" s="4"/>
      <c r="G6" s="20"/>
      <c r="H6" s="20" t="s">
        <v>0</v>
      </c>
    </row>
    <row r="7" spans="1:8" ht="28.5">
      <c r="A7" s="5" t="s">
        <v>1</v>
      </c>
      <c r="B7" s="6" t="s">
        <v>2</v>
      </c>
      <c r="C7" s="6" t="s">
        <v>3</v>
      </c>
      <c r="D7" s="6" t="s">
        <v>4</v>
      </c>
      <c r="E7" s="6" t="s">
        <v>5</v>
      </c>
      <c r="F7" s="7" t="s">
        <v>6</v>
      </c>
      <c r="G7" s="7" t="s">
        <v>7</v>
      </c>
      <c r="H7" s="7" t="s">
        <v>8</v>
      </c>
    </row>
    <row r="8" spans="1:8" ht="18.75">
      <c r="A8" s="23" t="s">
        <v>10</v>
      </c>
      <c r="B8" s="15"/>
      <c r="C8" s="15"/>
      <c r="D8" s="15"/>
      <c r="E8" s="15"/>
      <c r="F8" s="28">
        <f>F9+F45+F51+F64+F71+F102+F117</f>
        <v>13489732.6</v>
      </c>
      <c r="G8" s="16">
        <f>G9+G45+G51+G64+G71+G102+G117+G124</f>
        <v>5041976</v>
      </c>
      <c r="H8" s="16">
        <f>H9+H45+H51+H64+H71+H102+H117+H124</f>
        <v>5002089</v>
      </c>
    </row>
    <row r="9" spans="1:8" ht="27" customHeight="1">
      <c r="A9" s="24" t="s">
        <v>11</v>
      </c>
      <c r="B9" s="11" t="s">
        <v>12</v>
      </c>
      <c r="C9" s="11" t="s">
        <v>13</v>
      </c>
      <c r="D9" s="11"/>
      <c r="E9" s="11"/>
      <c r="F9" s="29">
        <f>F10+F15+F34</f>
        <v>3046722.85</v>
      </c>
      <c r="G9" s="12">
        <f t="shared" ref="G9:H9" si="0">G10+G15+G34</f>
        <v>1764294</v>
      </c>
      <c r="H9" s="12">
        <f t="shared" si="0"/>
        <v>1579142</v>
      </c>
    </row>
    <row r="10" spans="1:8" ht="51" customHeight="1">
      <c r="A10" s="24" t="s">
        <v>14</v>
      </c>
      <c r="B10" s="11" t="s">
        <v>12</v>
      </c>
      <c r="C10" s="11" t="s">
        <v>15</v>
      </c>
      <c r="D10" s="11"/>
      <c r="E10" s="11"/>
      <c r="F10" s="29">
        <f>F11</f>
        <v>601901</v>
      </c>
      <c r="G10" s="12">
        <f t="shared" ref="G10:H10" si="1">G11</f>
        <v>605165</v>
      </c>
      <c r="H10" s="12">
        <f t="shared" si="1"/>
        <v>605165</v>
      </c>
    </row>
    <row r="11" spans="1:8" ht="38.25" customHeight="1">
      <c r="A11" s="22" t="s">
        <v>16</v>
      </c>
      <c r="B11" s="9" t="s">
        <v>12</v>
      </c>
      <c r="C11" s="9" t="s">
        <v>15</v>
      </c>
      <c r="D11" s="9" t="s">
        <v>17</v>
      </c>
      <c r="E11" s="9"/>
      <c r="F11" s="30">
        <f>F12</f>
        <v>601901</v>
      </c>
      <c r="G11" s="10">
        <f t="shared" ref="G11:H11" si="2">G12</f>
        <v>605165</v>
      </c>
      <c r="H11" s="10">
        <f t="shared" si="2"/>
        <v>605165</v>
      </c>
    </row>
    <row r="12" spans="1:8" ht="24" customHeight="1">
      <c r="A12" s="22" t="s">
        <v>18</v>
      </c>
      <c r="B12" s="9" t="s">
        <v>12</v>
      </c>
      <c r="C12" s="9" t="s">
        <v>15</v>
      </c>
      <c r="D12" s="9" t="s">
        <v>19</v>
      </c>
      <c r="E12" s="9"/>
      <c r="F12" s="30">
        <f>F13</f>
        <v>601901</v>
      </c>
      <c r="G12" s="10">
        <f t="shared" ref="G12:H12" si="3">G13</f>
        <v>605165</v>
      </c>
      <c r="H12" s="10">
        <f t="shared" si="3"/>
        <v>605165</v>
      </c>
    </row>
    <row r="13" spans="1:8" ht="47.25" customHeight="1">
      <c r="A13" s="22" t="s">
        <v>20</v>
      </c>
      <c r="B13" s="9" t="s">
        <v>12</v>
      </c>
      <c r="C13" s="9" t="s">
        <v>15</v>
      </c>
      <c r="D13" s="9" t="s">
        <v>21</v>
      </c>
      <c r="E13" s="9"/>
      <c r="F13" s="30">
        <f>F14</f>
        <v>601901</v>
      </c>
      <c r="G13" s="10">
        <f t="shared" ref="G13:H13" si="4">G14</f>
        <v>605165</v>
      </c>
      <c r="H13" s="10">
        <f t="shared" si="4"/>
        <v>605165</v>
      </c>
    </row>
    <row r="14" spans="1:8" ht="97.5" customHeight="1">
      <c r="A14" s="22" t="s">
        <v>22</v>
      </c>
      <c r="B14" s="9" t="s">
        <v>12</v>
      </c>
      <c r="C14" s="9" t="s">
        <v>15</v>
      </c>
      <c r="D14" s="9" t="s">
        <v>21</v>
      </c>
      <c r="E14" s="9" t="s">
        <v>23</v>
      </c>
      <c r="F14" s="30">
        <f>483647+118254</f>
        <v>601901</v>
      </c>
      <c r="G14" s="8">
        <v>605165</v>
      </c>
      <c r="H14" s="8">
        <v>605165</v>
      </c>
    </row>
    <row r="15" spans="1:8" ht="36" customHeight="1">
      <c r="A15" s="24" t="s">
        <v>24</v>
      </c>
      <c r="B15" s="11" t="s">
        <v>12</v>
      </c>
      <c r="C15" s="11" t="s">
        <v>25</v>
      </c>
      <c r="D15" s="11"/>
      <c r="E15" s="11"/>
      <c r="F15" s="29">
        <f>F16+F29</f>
        <v>1788355.4500000002</v>
      </c>
      <c r="G15" s="12">
        <f t="shared" ref="G15:H15" si="5">G16+G29</f>
        <v>1059129</v>
      </c>
      <c r="H15" s="12">
        <f t="shared" si="5"/>
        <v>873977</v>
      </c>
    </row>
    <row r="16" spans="1:8" ht="33.75" customHeight="1">
      <c r="A16" s="24" t="s">
        <v>26</v>
      </c>
      <c r="B16" s="11" t="s">
        <v>12</v>
      </c>
      <c r="C16" s="11" t="s">
        <v>25</v>
      </c>
      <c r="D16" s="11" t="s">
        <v>27</v>
      </c>
      <c r="E16" s="11"/>
      <c r="F16" s="29">
        <f>F17</f>
        <v>1394601.56</v>
      </c>
      <c r="G16" s="12">
        <f t="shared" ref="G16:H16" si="6">G17</f>
        <v>1059129</v>
      </c>
      <c r="H16" s="12">
        <f t="shared" si="6"/>
        <v>873977</v>
      </c>
    </row>
    <row r="17" spans="1:8" ht="48.75" customHeight="1">
      <c r="A17" s="22" t="s">
        <v>28</v>
      </c>
      <c r="B17" s="9" t="s">
        <v>12</v>
      </c>
      <c r="C17" s="9" t="s">
        <v>25</v>
      </c>
      <c r="D17" s="9" t="s">
        <v>29</v>
      </c>
      <c r="E17" s="9"/>
      <c r="F17" s="30">
        <f>F18+F21+F23+F25+F27</f>
        <v>1394601.56</v>
      </c>
      <c r="G17" s="10">
        <f t="shared" ref="G17:H17" si="7">G18+G21+G23+G25+G27</f>
        <v>1059129</v>
      </c>
      <c r="H17" s="10">
        <f t="shared" si="7"/>
        <v>873977</v>
      </c>
    </row>
    <row r="18" spans="1:8" ht="48.75" customHeight="1">
      <c r="A18" s="22" t="s">
        <v>20</v>
      </c>
      <c r="B18" s="9" t="s">
        <v>12</v>
      </c>
      <c r="C18" s="9" t="s">
        <v>25</v>
      </c>
      <c r="D18" s="9" t="s">
        <v>30</v>
      </c>
      <c r="E18" s="9"/>
      <c r="F18" s="30">
        <f>F19+F20</f>
        <v>1142581</v>
      </c>
      <c r="G18" s="10">
        <f t="shared" ref="G18:H18" si="8">G19+G20</f>
        <v>1059129</v>
      </c>
      <c r="H18" s="10">
        <f t="shared" si="8"/>
        <v>873977</v>
      </c>
    </row>
    <row r="19" spans="1:8" ht="99.75" customHeight="1">
      <c r="A19" s="22" t="s">
        <v>22</v>
      </c>
      <c r="B19" s="9" t="s">
        <v>12</v>
      </c>
      <c r="C19" s="9" t="s">
        <v>25</v>
      </c>
      <c r="D19" s="9" t="s">
        <v>30</v>
      </c>
      <c r="E19" s="9" t="s">
        <v>23</v>
      </c>
      <c r="F19" s="30">
        <v>1080831</v>
      </c>
      <c r="G19" s="8">
        <v>1059129</v>
      </c>
      <c r="H19" s="8">
        <v>873977</v>
      </c>
    </row>
    <row r="20" spans="1:8" ht="15.75">
      <c r="A20" s="22" t="s">
        <v>31</v>
      </c>
      <c r="B20" s="9" t="s">
        <v>12</v>
      </c>
      <c r="C20" s="9" t="s">
        <v>25</v>
      </c>
      <c r="D20" s="9" t="s">
        <v>30</v>
      </c>
      <c r="E20" s="9" t="s">
        <v>32</v>
      </c>
      <c r="F20" s="30">
        <v>61750</v>
      </c>
      <c r="G20" s="8">
        <v>0</v>
      </c>
      <c r="H20" s="8">
        <v>0</v>
      </c>
    </row>
    <row r="21" spans="1:8" ht="59.25" customHeight="1">
      <c r="A21" s="22" t="s">
        <v>37</v>
      </c>
      <c r="B21" s="9" t="s">
        <v>12</v>
      </c>
      <c r="C21" s="9" t="s">
        <v>25</v>
      </c>
      <c r="D21" s="9" t="s">
        <v>34</v>
      </c>
      <c r="E21" s="9"/>
      <c r="F21" s="30">
        <f>F22</f>
        <v>3787.28</v>
      </c>
      <c r="G21" s="8">
        <f>G22</f>
        <v>0</v>
      </c>
      <c r="H21" s="8">
        <f>H22</f>
        <v>0</v>
      </c>
    </row>
    <row r="22" spans="1:8" ht="15.75">
      <c r="A22" s="22" t="s">
        <v>38</v>
      </c>
      <c r="B22" s="9" t="s">
        <v>12</v>
      </c>
      <c r="C22" s="9" t="s">
        <v>25</v>
      </c>
      <c r="D22" s="9" t="s">
        <v>34</v>
      </c>
      <c r="E22" s="9" t="s">
        <v>33</v>
      </c>
      <c r="F22" s="30">
        <v>3787.28</v>
      </c>
      <c r="G22" s="8">
        <v>0</v>
      </c>
      <c r="H22" s="8">
        <v>0</v>
      </c>
    </row>
    <row r="23" spans="1:8" ht="72.75" customHeight="1">
      <c r="A23" s="22" t="s">
        <v>39</v>
      </c>
      <c r="B23" s="9" t="s">
        <v>12</v>
      </c>
      <c r="C23" s="9" t="s">
        <v>25</v>
      </c>
      <c r="D23" s="9" t="s">
        <v>35</v>
      </c>
      <c r="E23" s="9"/>
      <c r="F23" s="30">
        <f>F24</f>
        <v>3787.28</v>
      </c>
      <c r="G23" s="8">
        <f>G24</f>
        <v>0</v>
      </c>
      <c r="H23" s="8">
        <f>H24</f>
        <v>0</v>
      </c>
    </row>
    <row r="24" spans="1:8" ht="15.75">
      <c r="A24" s="22" t="s">
        <v>38</v>
      </c>
      <c r="B24" s="9" t="s">
        <v>12</v>
      </c>
      <c r="C24" s="9" t="s">
        <v>25</v>
      </c>
      <c r="D24" s="9" t="s">
        <v>35</v>
      </c>
      <c r="E24" s="9" t="s">
        <v>33</v>
      </c>
      <c r="F24" s="30">
        <v>3787.28</v>
      </c>
      <c r="G24" s="8">
        <v>0</v>
      </c>
      <c r="H24" s="8">
        <v>0</v>
      </c>
    </row>
    <row r="25" spans="1:8" ht="151.5" customHeight="1">
      <c r="A25" s="22" t="s">
        <v>40</v>
      </c>
      <c r="B25" s="9" t="s">
        <v>12</v>
      </c>
      <c r="C25" s="9" t="s">
        <v>25</v>
      </c>
      <c r="D25" s="9" t="s">
        <v>36</v>
      </c>
      <c r="E25" s="9"/>
      <c r="F25" s="30">
        <f>F26</f>
        <v>122223</v>
      </c>
      <c r="G25" s="8">
        <f>G26</f>
        <v>0</v>
      </c>
      <c r="H25" s="8">
        <f>H26</f>
        <v>0</v>
      </c>
    </row>
    <row r="26" spans="1:8" ht="15.75">
      <c r="A26" s="22" t="s">
        <v>38</v>
      </c>
      <c r="B26" s="9" t="s">
        <v>12</v>
      </c>
      <c r="C26" s="9" t="s">
        <v>25</v>
      </c>
      <c r="D26" s="9" t="s">
        <v>36</v>
      </c>
      <c r="E26" s="9" t="s">
        <v>33</v>
      </c>
      <c r="F26" s="30">
        <v>122223</v>
      </c>
      <c r="G26" s="8">
        <v>0</v>
      </c>
      <c r="H26" s="8">
        <v>0</v>
      </c>
    </row>
    <row r="27" spans="1:8" ht="81" customHeight="1">
      <c r="A27" s="22" t="s">
        <v>62</v>
      </c>
      <c r="B27" s="9" t="s">
        <v>12</v>
      </c>
      <c r="C27" s="9" t="s">
        <v>25</v>
      </c>
      <c r="D27" s="9" t="s">
        <v>61</v>
      </c>
      <c r="E27" s="9"/>
      <c r="F27" s="30">
        <f>F28</f>
        <v>122223</v>
      </c>
      <c r="G27" s="10">
        <f>G28</f>
        <v>0</v>
      </c>
      <c r="H27" s="10">
        <f>H28</f>
        <v>0</v>
      </c>
    </row>
    <row r="28" spans="1:8" ht="15.75">
      <c r="A28" s="22" t="s">
        <v>38</v>
      </c>
      <c r="B28" s="9" t="s">
        <v>12</v>
      </c>
      <c r="C28" s="9" t="s">
        <v>25</v>
      </c>
      <c r="D28" s="9" t="s">
        <v>61</v>
      </c>
      <c r="E28" s="9" t="s">
        <v>33</v>
      </c>
      <c r="F28" s="30">
        <v>122223</v>
      </c>
      <c r="G28" s="10">
        <v>0</v>
      </c>
      <c r="H28" s="10">
        <v>0</v>
      </c>
    </row>
    <row r="29" spans="1:8" ht="97.5" customHeight="1">
      <c r="A29" s="24" t="s">
        <v>42</v>
      </c>
      <c r="B29" s="11" t="s">
        <v>12</v>
      </c>
      <c r="C29" s="11" t="s">
        <v>25</v>
      </c>
      <c r="D29" s="11" t="s">
        <v>41</v>
      </c>
      <c r="E29" s="11"/>
      <c r="F29" s="29">
        <f>F30</f>
        <v>393753.89</v>
      </c>
      <c r="G29" s="12">
        <f t="shared" ref="G29:H29" si="9">G30</f>
        <v>0</v>
      </c>
      <c r="H29" s="12">
        <f t="shared" si="9"/>
        <v>0</v>
      </c>
    </row>
    <row r="30" spans="1:8" ht="145.5" customHeight="1">
      <c r="A30" s="22" t="s">
        <v>44</v>
      </c>
      <c r="B30" s="9" t="s">
        <v>12</v>
      </c>
      <c r="C30" s="9" t="s">
        <v>25</v>
      </c>
      <c r="D30" s="9" t="s">
        <v>43</v>
      </c>
      <c r="E30" s="9"/>
      <c r="F30" s="30">
        <f>F31</f>
        <v>393753.89</v>
      </c>
      <c r="G30" s="10">
        <f t="shared" ref="G30:H30" si="10">G31</f>
        <v>0</v>
      </c>
      <c r="H30" s="10">
        <f t="shared" si="10"/>
        <v>0</v>
      </c>
    </row>
    <row r="31" spans="1:8" ht="47.25" customHeight="1">
      <c r="A31" s="22" t="s">
        <v>46</v>
      </c>
      <c r="B31" s="9" t="s">
        <v>12</v>
      </c>
      <c r="C31" s="9" t="s">
        <v>25</v>
      </c>
      <c r="D31" s="9" t="s">
        <v>45</v>
      </c>
      <c r="E31" s="9"/>
      <c r="F31" s="30">
        <f>F32</f>
        <v>393753.89</v>
      </c>
      <c r="G31" s="10">
        <f t="shared" ref="G31:H31" si="11">G32</f>
        <v>0</v>
      </c>
      <c r="H31" s="10">
        <f t="shared" si="11"/>
        <v>0</v>
      </c>
    </row>
    <row r="32" spans="1:8" ht="33.75" customHeight="1">
      <c r="A32" s="22" t="s">
        <v>48</v>
      </c>
      <c r="B32" s="9" t="s">
        <v>12</v>
      </c>
      <c r="C32" s="9" t="s">
        <v>25</v>
      </c>
      <c r="D32" s="9" t="s">
        <v>47</v>
      </c>
      <c r="E32" s="9"/>
      <c r="F32" s="30">
        <f>F33</f>
        <v>393753.89</v>
      </c>
      <c r="G32" s="10">
        <f t="shared" ref="G32:H32" si="12">G33</f>
        <v>0</v>
      </c>
      <c r="H32" s="10">
        <f t="shared" si="12"/>
        <v>0</v>
      </c>
    </row>
    <row r="33" spans="1:8" ht="47.25" customHeight="1">
      <c r="A33" s="22" t="s">
        <v>49</v>
      </c>
      <c r="B33" s="9" t="s">
        <v>12</v>
      </c>
      <c r="C33" s="9" t="s">
        <v>25</v>
      </c>
      <c r="D33" s="9" t="s">
        <v>47</v>
      </c>
      <c r="E33" s="9" t="s">
        <v>50</v>
      </c>
      <c r="F33" s="30">
        <v>393753.89</v>
      </c>
      <c r="G33" s="8">
        <v>0</v>
      </c>
      <c r="H33" s="8">
        <v>0</v>
      </c>
    </row>
    <row r="34" spans="1:8" ht="36" customHeight="1">
      <c r="A34" s="24" t="s">
        <v>52</v>
      </c>
      <c r="B34" s="11" t="s">
        <v>12</v>
      </c>
      <c r="C34" s="11" t="s">
        <v>51</v>
      </c>
      <c r="D34" s="11"/>
      <c r="E34" s="11"/>
      <c r="F34" s="29">
        <f>F35+F40</f>
        <v>656466.4</v>
      </c>
      <c r="G34" s="12">
        <f t="shared" ref="G34:H34" si="13">G35+G40</f>
        <v>100000</v>
      </c>
      <c r="H34" s="12">
        <f t="shared" si="13"/>
        <v>100000</v>
      </c>
    </row>
    <row r="35" spans="1:8" ht="81">
      <c r="A35" s="25" t="s">
        <v>57</v>
      </c>
      <c r="B35" s="13" t="s">
        <v>12</v>
      </c>
      <c r="C35" s="13" t="s">
        <v>51</v>
      </c>
      <c r="D35" s="13" t="s">
        <v>53</v>
      </c>
      <c r="E35" s="13"/>
      <c r="F35" s="31">
        <f>F36</f>
        <v>1000</v>
      </c>
      <c r="G35" s="14">
        <f t="shared" ref="G35:H35" si="14">G36</f>
        <v>0</v>
      </c>
      <c r="H35" s="14">
        <f t="shared" si="14"/>
        <v>0</v>
      </c>
    </row>
    <row r="36" spans="1:8" ht="144.75" customHeight="1">
      <c r="A36" s="22" t="s">
        <v>58</v>
      </c>
      <c r="B36" s="9" t="s">
        <v>12</v>
      </c>
      <c r="C36" s="9" t="s">
        <v>51</v>
      </c>
      <c r="D36" s="9" t="s">
        <v>54</v>
      </c>
      <c r="E36" s="9"/>
      <c r="F36" s="30">
        <f>F37</f>
        <v>1000</v>
      </c>
      <c r="G36" s="10">
        <f t="shared" ref="G36:H36" si="15">G37</f>
        <v>0</v>
      </c>
      <c r="H36" s="10">
        <f t="shared" si="15"/>
        <v>0</v>
      </c>
    </row>
    <row r="37" spans="1:8" ht="76.5">
      <c r="A37" s="22" t="s">
        <v>56</v>
      </c>
      <c r="B37" s="9" t="s">
        <v>12</v>
      </c>
      <c r="C37" s="9" t="s">
        <v>51</v>
      </c>
      <c r="D37" s="9" t="s">
        <v>55</v>
      </c>
      <c r="E37" s="9"/>
      <c r="F37" s="30">
        <f>F38</f>
        <v>1000</v>
      </c>
      <c r="G37" s="10">
        <f t="shared" ref="G37:H37" si="16">G38</f>
        <v>0</v>
      </c>
      <c r="H37" s="10">
        <f t="shared" si="16"/>
        <v>0</v>
      </c>
    </row>
    <row r="38" spans="1:8" ht="81" customHeight="1">
      <c r="A38" s="22" t="s">
        <v>59</v>
      </c>
      <c r="B38" s="9" t="s">
        <v>12</v>
      </c>
      <c r="C38" s="9" t="s">
        <v>51</v>
      </c>
      <c r="D38" s="9" t="s">
        <v>60</v>
      </c>
      <c r="E38" s="9"/>
      <c r="F38" s="30">
        <f>F39</f>
        <v>1000</v>
      </c>
      <c r="G38" s="10">
        <f t="shared" ref="G38:H38" si="17">G39</f>
        <v>0</v>
      </c>
      <c r="H38" s="10">
        <f t="shared" si="17"/>
        <v>0</v>
      </c>
    </row>
    <row r="39" spans="1:8" ht="38.25">
      <c r="A39" s="22" t="s">
        <v>49</v>
      </c>
      <c r="B39" s="9" t="s">
        <v>12</v>
      </c>
      <c r="C39" s="9" t="s">
        <v>51</v>
      </c>
      <c r="D39" s="9" t="s">
        <v>60</v>
      </c>
      <c r="E39" s="9" t="s">
        <v>50</v>
      </c>
      <c r="F39" s="30">
        <v>1000</v>
      </c>
      <c r="G39" s="8">
        <v>0</v>
      </c>
      <c r="H39" s="8">
        <v>0</v>
      </c>
    </row>
    <row r="40" spans="1:8" ht="67.5" customHeight="1">
      <c r="A40" s="25" t="s">
        <v>64</v>
      </c>
      <c r="B40" s="13" t="s">
        <v>12</v>
      </c>
      <c r="C40" s="13" t="s">
        <v>51</v>
      </c>
      <c r="D40" s="13" t="s">
        <v>63</v>
      </c>
      <c r="E40" s="13"/>
      <c r="F40" s="31">
        <f>F41</f>
        <v>655466.4</v>
      </c>
      <c r="G40" s="14">
        <f t="shared" ref="G40:H40" si="18">G41</f>
        <v>100000</v>
      </c>
      <c r="H40" s="14">
        <f t="shared" si="18"/>
        <v>100000</v>
      </c>
    </row>
    <row r="41" spans="1:8" ht="34.5" customHeight="1">
      <c r="A41" s="22" t="s">
        <v>66</v>
      </c>
      <c r="B41" s="9" t="s">
        <v>12</v>
      </c>
      <c r="C41" s="9" t="s">
        <v>51</v>
      </c>
      <c r="D41" s="9" t="s">
        <v>65</v>
      </c>
      <c r="E41" s="9"/>
      <c r="F41" s="30">
        <f>F42</f>
        <v>655466.4</v>
      </c>
      <c r="G41" s="10">
        <f t="shared" ref="G41:H41" si="19">G42</f>
        <v>100000</v>
      </c>
      <c r="H41" s="10">
        <f t="shared" si="19"/>
        <v>100000</v>
      </c>
    </row>
    <row r="42" spans="1:8" ht="47.25" customHeight="1">
      <c r="A42" s="22" t="s">
        <v>68</v>
      </c>
      <c r="B42" s="9" t="s">
        <v>12</v>
      </c>
      <c r="C42" s="9" t="s">
        <v>51</v>
      </c>
      <c r="D42" s="9" t="s">
        <v>67</v>
      </c>
      <c r="E42" s="9"/>
      <c r="F42" s="30">
        <f>F43+F44</f>
        <v>655466.4</v>
      </c>
      <c r="G42" s="10">
        <f t="shared" ref="G42:H42" si="20">G43+G44</f>
        <v>100000</v>
      </c>
      <c r="H42" s="10">
        <f t="shared" si="20"/>
        <v>100000</v>
      </c>
    </row>
    <row r="43" spans="1:8" ht="47.25" customHeight="1">
      <c r="A43" s="22" t="s">
        <v>49</v>
      </c>
      <c r="B43" s="9" t="s">
        <v>12</v>
      </c>
      <c r="C43" s="9" t="s">
        <v>51</v>
      </c>
      <c r="D43" s="9" t="s">
        <v>67</v>
      </c>
      <c r="E43" s="9" t="s">
        <v>50</v>
      </c>
      <c r="F43" s="30">
        <v>612794</v>
      </c>
      <c r="G43" s="8">
        <v>0</v>
      </c>
      <c r="H43" s="8">
        <v>0</v>
      </c>
    </row>
    <row r="44" spans="1:8" ht="15.75">
      <c r="A44" s="22" t="s">
        <v>31</v>
      </c>
      <c r="B44" s="9" t="s">
        <v>12</v>
      </c>
      <c r="C44" s="9" t="s">
        <v>51</v>
      </c>
      <c r="D44" s="9" t="s">
        <v>67</v>
      </c>
      <c r="E44" s="9" t="s">
        <v>32</v>
      </c>
      <c r="F44" s="30">
        <v>42672.4</v>
      </c>
      <c r="G44" s="8">
        <v>100000</v>
      </c>
      <c r="H44" s="8">
        <v>100000</v>
      </c>
    </row>
    <row r="45" spans="1:8" ht="23.25" customHeight="1">
      <c r="A45" s="26" t="s">
        <v>69</v>
      </c>
      <c r="B45" s="11" t="s">
        <v>15</v>
      </c>
      <c r="C45" s="11" t="s">
        <v>13</v>
      </c>
      <c r="D45" s="11"/>
      <c r="E45" s="11"/>
      <c r="F45" s="29">
        <f>F46</f>
        <v>231175</v>
      </c>
      <c r="G45" s="12">
        <f t="shared" ref="G45:H49" si="21">G46</f>
        <v>238871</v>
      </c>
      <c r="H45" s="12">
        <f t="shared" si="21"/>
        <v>247210</v>
      </c>
    </row>
    <row r="46" spans="1:8" ht="33" customHeight="1">
      <c r="A46" s="22" t="s">
        <v>70</v>
      </c>
      <c r="B46" s="9" t="s">
        <v>15</v>
      </c>
      <c r="C46" s="9" t="s">
        <v>71</v>
      </c>
      <c r="D46" s="9"/>
      <c r="E46" s="9"/>
      <c r="F46" s="30">
        <f>F47</f>
        <v>231175</v>
      </c>
      <c r="G46" s="10">
        <f t="shared" si="21"/>
        <v>238871</v>
      </c>
      <c r="H46" s="10">
        <f t="shared" si="21"/>
        <v>247210</v>
      </c>
    </row>
    <row r="47" spans="1:8" ht="30.75" customHeight="1">
      <c r="A47" s="22" t="s">
        <v>72</v>
      </c>
      <c r="B47" s="9" t="s">
        <v>15</v>
      </c>
      <c r="C47" s="9" t="s">
        <v>71</v>
      </c>
      <c r="D47" s="9" t="s">
        <v>73</v>
      </c>
      <c r="E47" s="9"/>
      <c r="F47" s="30">
        <f>F48</f>
        <v>231175</v>
      </c>
      <c r="G47" s="10">
        <f t="shared" si="21"/>
        <v>238871</v>
      </c>
      <c r="H47" s="10">
        <f t="shared" si="21"/>
        <v>247210</v>
      </c>
    </row>
    <row r="48" spans="1:8" ht="32.25" customHeight="1">
      <c r="A48" s="22" t="s">
        <v>74</v>
      </c>
      <c r="B48" s="9" t="s">
        <v>15</v>
      </c>
      <c r="C48" s="9" t="s">
        <v>71</v>
      </c>
      <c r="D48" s="9" t="s">
        <v>75</v>
      </c>
      <c r="E48" s="9"/>
      <c r="F48" s="30">
        <f>F49</f>
        <v>231175</v>
      </c>
      <c r="G48" s="10">
        <f t="shared" si="21"/>
        <v>238871</v>
      </c>
      <c r="H48" s="10">
        <f t="shared" si="21"/>
        <v>247210</v>
      </c>
    </row>
    <row r="49" spans="1:8" ht="50.25" customHeight="1">
      <c r="A49" s="22" t="s">
        <v>77</v>
      </c>
      <c r="B49" s="9" t="s">
        <v>15</v>
      </c>
      <c r="C49" s="9" t="s">
        <v>71</v>
      </c>
      <c r="D49" s="9" t="s">
        <v>76</v>
      </c>
      <c r="E49" s="9"/>
      <c r="F49" s="30">
        <f>F50</f>
        <v>231175</v>
      </c>
      <c r="G49" s="10">
        <f t="shared" si="21"/>
        <v>238871</v>
      </c>
      <c r="H49" s="10">
        <f t="shared" si="21"/>
        <v>247210</v>
      </c>
    </row>
    <row r="50" spans="1:8" ht="102" customHeight="1">
      <c r="A50" s="22" t="s">
        <v>22</v>
      </c>
      <c r="B50" s="9" t="s">
        <v>15</v>
      </c>
      <c r="C50" s="9" t="s">
        <v>71</v>
      </c>
      <c r="D50" s="9" t="s">
        <v>76</v>
      </c>
      <c r="E50" s="9" t="s">
        <v>23</v>
      </c>
      <c r="F50" s="30">
        <v>231175</v>
      </c>
      <c r="G50" s="8">
        <v>238871</v>
      </c>
      <c r="H50" s="8">
        <v>247210</v>
      </c>
    </row>
    <row r="51" spans="1:8" ht="31.5" customHeight="1">
      <c r="A51" s="26" t="s">
        <v>78</v>
      </c>
      <c r="B51" s="11" t="s">
        <v>71</v>
      </c>
      <c r="C51" s="11" t="s">
        <v>13</v>
      </c>
      <c r="D51" s="11"/>
      <c r="E51" s="11"/>
      <c r="F51" s="29">
        <f>F52+F58</f>
        <v>64969</v>
      </c>
      <c r="G51" s="12">
        <f t="shared" ref="G51:H51" si="22">G52+G58</f>
        <v>0</v>
      </c>
      <c r="H51" s="12">
        <f t="shared" si="22"/>
        <v>0</v>
      </c>
    </row>
    <row r="52" spans="1:8" ht="15.75">
      <c r="A52" s="25" t="s">
        <v>84</v>
      </c>
      <c r="B52" s="13" t="s">
        <v>71</v>
      </c>
      <c r="C52" s="13" t="s">
        <v>79</v>
      </c>
      <c r="D52" s="13"/>
      <c r="E52" s="13"/>
      <c r="F52" s="31">
        <f>F53</f>
        <v>47526.76</v>
      </c>
      <c r="G52" s="14">
        <f t="shared" ref="G52:H56" si="23">G53</f>
        <v>0</v>
      </c>
      <c r="H52" s="14">
        <f t="shared" si="23"/>
        <v>0</v>
      </c>
    </row>
    <row r="53" spans="1:8" ht="87" customHeight="1">
      <c r="A53" s="22" t="s">
        <v>85</v>
      </c>
      <c r="B53" s="9" t="s">
        <v>71</v>
      </c>
      <c r="C53" s="9" t="s">
        <v>79</v>
      </c>
      <c r="D53" s="9" t="s">
        <v>80</v>
      </c>
      <c r="E53" s="9"/>
      <c r="F53" s="30">
        <f>F54</f>
        <v>47526.76</v>
      </c>
      <c r="G53" s="10">
        <f t="shared" si="23"/>
        <v>0</v>
      </c>
      <c r="H53" s="10">
        <f t="shared" si="23"/>
        <v>0</v>
      </c>
    </row>
    <row r="54" spans="1:8" ht="142.5" customHeight="1">
      <c r="A54" s="22" t="s">
        <v>86</v>
      </c>
      <c r="B54" s="9" t="s">
        <v>71</v>
      </c>
      <c r="C54" s="9" t="s">
        <v>79</v>
      </c>
      <c r="D54" s="9" t="s">
        <v>81</v>
      </c>
      <c r="E54" s="9"/>
      <c r="F54" s="30">
        <f>F55</f>
        <v>47526.76</v>
      </c>
      <c r="G54" s="10">
        <f t="shared" si="23"/>
        <v>0</v>
      </c>
      <c r="H54" s="10">
        <f t="shared" si="23"/>
        <v>0</v>
      </c>
    </row>
    <row r="55" spans="1:8" ht="83.25" customHeight="1">
      <c r="A55" s="22" t="s">
        <v>87</v>
      </c>
      <c r="B55" s="9" t="s">
        <v>71</v>
      </c>
      <c r="C55" s="9" t="s">
        <v>79</v>
      </c>
      <c r="D55" s="9" t="s">
        <v>82</v>
      </c>
      <c r="E55" s="9"/>
      <c r="F55" s="30">
        <f>F56</f>
        <v>47526.76</v>
      </c>
      <c r="G55" s="10">
        <f t="shared" si="23"/>
        <v>0</v>
      </c>
      <c r="H55" s="10">
        <f t="shared" si="23"/>
        <v>0</v>
      </c>
    </row>
    <row r="56" spans="1:8" ht="69" customHeight="1">
      <c r="A56" s="22" t="s">
        <v>88</v>
      </c>
      <c r="B56" s="9" t="s">
        <v>71</v>
      </c>
      <c r="C56" s="9" t="s">
        <v>79</v>
      </c>
      <c r="D56" s="9" t="s">
        <v>83</v>
      </c>
      <c r="E56" s="9"/>
      <c r="F56" s="30">
        <f>F57</f>
        <v>47526.76</v>
      </c>
      <c r="G56" s="10">
        <f t="shared" si="23"/>
        <v>0</v>
      </c>
      <c r="H56" s="10">
        <f t="shared" si="23"/>
        <v>0</v>
      </c>
    </row>
    <row r="57" spans="1:8" ht="42.75" customHeight="1">
      <c r="A57" s="22" t="s">
        <v>49</v>
      </c>
      <c r="B57" s="9" t="s">
        <v>71</v>
      </c>
      <c r="C57" s="9" t="s">
        <v>79</v>
      </c>
      <c r="D57" s="9" t="s">
        <v>83</v>
      </c>
      <c r="E57" s="9" t="s">
        <v>50</v>
      </c>
      <c r="F57" s="30">
        <v>47526.76</v>
      </c>
      <c r="G57" s="8">
        <v>0</v>
      </c>
      <c r="H57" s="8">
        <v>0</v>
      </c>
    </row>
    <row r="58" spans="1:8" ht="75.75" customHeight="1">
      <c r="A58" s="25" t="s">
        <v>90</v>
      </c>
      <c r="B58" s="13" t="s">
        <v>71</v>
      </c>
      <c r="C58" s="13" t="s">
        <v>89</v>
      </c>
      <c r="D58" s="13"/>
      <c r="E58" s="13"/>
      <c r="F58" s="31">
        <f>F59</f>
        <v>17442.240000000002</v>
      </c>
      <c r="G58" s="14">
        <f t="shared" ref="G58:H62" si="24">G59</f>
        <v>0</v>
      </c>
      <c r="H58" s="14">
        <f t="shared" si="24"/>
        <v>0</v>
      </c>
    </row>
    <row r="59" spans="1:8" ht="90.75" customHeight="1">
      <c r="A59" s="22" t="s">
        <v>85</v>
      </c>
      <c r="B59" s="9" t="s">
        <v>71</v>
      </c>
      <c r="C59" s="9" t="s">
        <v>89</v>
      </c>
      <c r="D59" s="9" t="s">
        <v>80</v>
      </c>
      <c r="E59" s="9"/>
      <c r="F59" s="30">
        <f>F60</f>
        <v>17442.240000000002</v>
      </c>
      <c r="G59" s="10">
        <f t="shared" si="24"/>
        <v>0</v>
      </c>
      <c r="H59" s="10">
        <f t="shared" si="24"/>
        <v>0</v>
      </c>
    </row>
    <row r="60" spans="1:8" ht="177.75" customHeight="1">
      <c r="A60" s="22" t="s">
        <v>94</v>
      </c>
      <c r="B60" s="9" t="s">
        <v>71</v>
      </c>
      <c r="C60" s="9" t="s">
        <v>89</v>
      </c>
      <c r="D60" s="9" t="s">
        <v>91</v>
      </c>
      <c r="E60" s="9"/>
      <c r="F60" s="30">
        <f>F61</f>
        <v>17442.240000000002</v>
      </c>
      <c r="G60" s="10">
        <f t="shared" si="24"/>
        <v>0</v>
      </c>
      <c r="H60" s="10">
        <f t="shared" si="24"/>
        <v>0</v>
      </c>
    </row>
    <row r="61" spans="1:8" ht="46.5" customHeight="1">
      <c r="A61" s="22" t="s">
        <v>95</v>
      </c>
      <c r="B61" s="9" t="s">
        <v>71</v>
      </c>
      <c r="C61" s="9" t="s">
        <v>89</v>
      </c>
      <c r="D61" s="9" t="s">
        <v>92</v>
      </c>
      <c r="E61" s="9"/>
      <c r="F61" s="30">
        <f>F62</f>
        <v>17442.240000000002</v>
      </c>
      <c r="G61" s="10">
        <f t="shared" si="24"/>
        <v>0</v>
      </c>
      <c r="H61" s="10">
        <f t="shared" si="24"/>
        <v>0</v>
      </c>
    </row>
    <row r="62" spans="1:8" ht="63" customHeight="1">
      <c r="A62" s="22" t="s">
        <v>96</v>
      </c>
      <c r="B62" s="9" t="s">
        <v>71</v>
      </c>
      <c r="C62" s="9" t="s">
        <v>89</v>
      </c>
      <c r="D62" s="9" t="s">
        <v>93</v>
      </c>
      <c r="E62" s="9"/>
      <c r="F62" s="30">
        <f>F63</f>
        <v>17442.240000000002</v>
      </c>
      <c r="G62" s="10">
        <f t="shared" si="24"/>
        <v>0</v>
      </c>
      <c r="H62" s="10">
        <f t="shared" si="24"/>
        <v>0</v>
      </c>
    </row>
    <row r="63" spans="1:8" ht="47.25" customHeight="1">
      <c r="A63" s="22" t="s">
        <v>49</v>
      </c>
      <c r="B63" s="9" t="s">
        <v>71</v>
      </c>
      <c r="C63" s="9" t="s">
        <v>89</v>
      </c>
      <c r="D63" s="9" t="s">
        <v>93</v>
      </c>
      <c r="E63" s="9" t="s">
        <v>50</v>
      </c>
      <c r="F63" s="30">
        <v>17442.240000000002</v>
      </c>
      <c r="G63" s="8">
        <v>0</v>
      </c>
      <c r="H63" s="8">
        <v>0</v>
      </c>
    </row>
    <row r="64" spans="1:8" ht="15.75">
      <c r="A64" s="26" t="s">
        <v>97</v>
      </c>
      <c r="B64" s="11" t="s">
        <v>25</v>
      </c>
      <c r="C64" s="11" t="s">
        <v>13</v>
      </c>
      <c r="D64" s="11"/>
      <c r="E64" s="11"/>
      <c r="F64" s="29">
        <f t="shared" ref="F64:F69" si="25">F65</f>
        <v>1480</v>
      </c>
      <c r="G64" s="12">
        <f t="shared" ref="G64:H64" si="26">G65</f>
        <v>1000</v>
      </c>
      <c r="H64" s="12">
        <f t="shared" si="26"/>
        <v>0</v>
      </c>
    </row>
    <row r="65" spans="1:8" ht="37.5" customHeight="1">
      <c r="A65" s="22" t="s">
        <v>98</v>
      </c>
      <c r="B65" s="9" t="s">
        <v>25</v>
      </c>
      <c r="C65" s="9" t="s">
        <v>99</v>
      </c>
      <c r="D65" s="9"/>
      <c r="E65" s="9"/>
      <c r="F65" s="30">
        <f t="shared" si="25"/>
        <v>1480</v>
      </c>
      <c r="G65" s="10">
        <f t="shared" ref="G65:H69" si="27">G66</f>
        <v>1000</v>
      </c>
      <c r="H65" s="10">
        <f t="shared" si="27"/>
        <v>0</v>
      </c>
    </row>
    <row r="66" spans="1:8" ht="63.75" customHeight="1">
      <c r="A66" s="22" t="s">
        <v>104</v>
      </c>
      <c r="B66" s="9" t="s">
        <v>25</v>
      </c>
      <c r="C66" s="9" t="s">
        <v>99</v>
      </c>
      <c r="D66" s="9" t="s">
        <v>100</v>
      </c>
      <c r="E66" s="9"/>
      <c r="F66" s="30">
        <f t="shared" si="25"/>
        <v>1480</v>
      </c>
      <c r="G66" s="10">
        <f t="shared" si="27"/>
        <v>1000</v>
      </c>
      <c r="H66" s="10">
        <f t="shared" si="27"/>
        <v>0</v>
      </c>
    </row>
    <row r="67" spans="1:8" ht="99" customHeight="1">
      <c r="A67" s="22" t="s">
        <v>105</v>
      </c>
      <c r="B67" s="9" t="s">
        <v>25</v>
      </c>
      <c r="C67" s="9" t="s">
        <v>99</v>
      </c>
      <c r="D67" s="9" t="s">
        <v>101</v>
      </c>
      <c r="E67" s="9"/>
      <c r="F67" s="30">
        <f t="shared" si="25"/>
        <v>1480</v>
      </c>
      <c r="G67" s="10">
        <f t="shared" si="27"/>
        <v>1000</v>
      </c>
      <c r="H67" s="10">
        <f t="shared" si="27"/>
        <v>0</v>
      </c>
    </row>
    <row r="68" spans="1:8" ht="119.25" customHeight="1">
      <c r="A68" s="22" t="s">
        <v>106</v>
      </c>
      <c r="B68" s="9" t="s">
        <v>25</v>
      </c>
      <c r="C68" s="9" t="s">
        <v>99</v>
      </c>
      <c r="D68" s="9" t="s">
        <v>102</v>
      </c>
      <c r="E68" s="9"/>
      <c r="F68" s="30">
        <f t="shared" si="25"/>
        <v>1480</v>
      </c>
      <c r="G68" s="10">
        <f t="shared" si="27"/>
        <v>1000</v>
      </c>
      <c r="H68" s="10">
        <f t="shared" si="27"/>
        <v>0</v>
      </c>
    </row>
    <row r="69" spans="1:8" ht="84" customHeight="1">
      <c r="A69" s="22" t="s">
        <v>107</v>
      </c>
      <c r="B69" s="9" t="s">
        <v>25</v>
      </c>
      <c r="C69" s="9" t="s">
        <v>99</v>
      </c>
      <c r="D69" s="9" t="s">
        <v>103</v>
      </c>
      <c r="E69" s="9"/>
      <c r="F69" s="30">
        <f t="shared" si="25"/>
        <v>1480</v>
      </c>
      <c r="G69" s="10">
        <f t="shared" si="27"/>
        <v>1000</v>
      </c>
      <c r="H69" s="10">
        <f t="shared" si="27"/>
        <v>0</v>
      </c>
    </row>
    <row r="70" spans="1:8" ht="48.75" customHeight="1">
      <c r="A70" s="22" t="s">
        <v>49</v>
      </c>
      <c r="B70" s="9" t="s">
        <v>25</v>
      </c>
      <c r="C70" s="9" t="s">
        <v>99</v>
      </c>
      <c r="D70" s="9" t="s">
        <v>103</v>
      </c>
      <c r="E70" s="9" t="s">
        <v>50</v>
      </c>
      <c r="F70" s="30">
        <v>1480</v>
      </c>
      <c r="G70" s="8">
        <v>1000</v>
      </c>
      <c r="H70" s="8">
        <v>0</v>
      </c>
    </row>
    <row r="71" spans="1:8" ht="31.5">
      <c r="A71" s="26" t="s">
        <v>109</v>
      </c>
      <c r="B71" s="11" t="s">
        <v>108</v>
      </c>
      <c r="C71" s="11" t="s">
        <v>13</v>
      </c>
      <c r="D71" s="11"/>
      <c r="E71" s="11"/>
      <c r="F71" s="29">
        <f>F72</f>
        <v>6184469.5699999994</v>
      </c>
      <c r="G71" s="12">
        <f t="shared" ref="G71:H71" si="28">G72</f>
        <v>532628</v>
      </c>
      <c r="H71" s="12">
        <f t="shared" si="28"/>
        <v>550000</v>
      </c>
    </row>
    <row r="72" spans="1:8">
      <c r="A72" s="25" t="s">
        <v>110</v>
      </c>
      <c r="B72" s="17" t="s">
        <v>108</v>
      </c>
      <c r="C72" s="17" t="s">
        <v>71</v>
      </c>
      <c r="D72" s="17" t="s">
        <v>115</v>
      </c>
      <c r="E72" s="17"/>
      <c r="F72" s="32">
        <f>F73+F78</f>
        <v>6184469.5699999994</v>
      </c>
      <c r="G72" s="18">
        <f t="shared" ref="G72:H72" si="29">G73+G78</f>
        <v>532628</v>
      </c>
      <c r="H72" s="18">
        <f t="shared" si="29"/>
        <v>550000</v>
      </c>
    </row>
    <row r="73" spans="1:8" ht="59.25" customHeight="1">
      <c r="A73" s="22" t="s">
        <v>116</v>
      </c>
      <c r="B73" s="13" t="s">
        <v>108</v>
      </c>
      <c r="C73" s="13" t="s">
        <v>71</v>
      </c>
      <c r="D73" s="13" t="s">
        <v>111</v>
      </c>
      <c r="E73" s="13"/>
      <c r="F73" s="31">
        <f>F74</f>
        <v>1030560.65</v>
      </c>
      <c r="G73" s="14">
        <f t="shared" ref="G73:H73" si="30">G74</f>
        <v>0</v>
      </c>
      <c r="H73" s="14">
        <f t="shared" si="30"/>
        <v>0</v>
      </c>
    </row>
    <row r="74" spans="1:8" ht="103.5" customHeight="1">
      <c r="A74" s="22" t="s">
        <v>118</v>
      </c>
      <c r="B74" s="9" t="s">
        <v>108</v>
      </c>
      <c r="C74" s="9" t="s">
        <v>71</v>
      </c>
      <c r="D74" s="9" t="s">
        <v>112</v>
      </c>
      <c r="E74" s="9"/>
      <c r="F74" s="30">
        <f>F75</f>
        <v>1030560.65</v>
      </c>
      <c r="G74" s="10">
        <f t="shared" ref="G74:H76" si="31">G75</f>
        <v>0</v>
      </c>
      <c r="H74" s="10">
        <f t="shared" si="31"/>
        <v>0</v>
      </c>
    </row>
    <row r="75" spans="1:8" ht="52.5" customHeight="1">
      <c r="A75" s="22" t="s">
        <v>119</v>
      </c>
      <c r="B75" s="9" t="s">
        <v>108</v>
      </c>
      <c r="C75" s="9" t="s">
        <v>71</v>
      </c>
      <c r="D75" s="9" t="s">
        <v>113</v>
      </c>
      <c r="E75" s="9"/>
      <c r="F75" s="30">
        <f>F76</f>
        <v>1030560.65</v>
      </c>
      <c r="G75" s="10">
        <f t="shared" si="31"/>
        <v>0</v>
      </c>
      <c r="H75" s="10">
        <f t="shared" si="31"/>
        <v>0</v>
      </c>
    </row>
    <row r="76" spans="1:8" ht="38.25">
      <c r="A76" s="22" t="s">
        <v>117</v>
      </c>
      <c r="B76" s="9" t="s">
        <v>108</v>
      </c>
      <c r="C76" s="9" t="s">
        <v>71</v>
      </c>
      <c r="D76" s="9" t="s">
        <v>114</v>
      </c>
      <c r="E76" s="9"/>
      <c r="F76" s="30">
        <f>F77</f>
        <v>1030560.65</v>
      </c>
      <c r="G76" s="10">
        <f t="shared" si="31"/>
        <v>0</v>
      </c>
      <c r="H76" s="10">
        <f t="shared" si="31"/>
        <v>0</v>
      </c>
    </row>
    <row r="77" spans="1:8" ht="49.5" customHeight="1">
      <c r="A77" s="22" t="s">
        <v>49</v>
      </c>
      <c r="B77" s="9" t="s">
        <v>108</v>
      </c>
      <c r="C77" s="9" t="s">
        <v>71</v>
      </c>
      <c r="D77" s="9" t="s">
        <v>114</v>
      </c>
      <c r="E77" s="9" t="s">
        <v>50</v>
      </c>
      <c r="F77" s="30">
        <v>1030560.65</v>
      </c>
      <c r="G77" s="8">
        <v>0</v>
      </c>
      <c r="H77" s="8">
        <v>0</v>
      </c>
    </row>
    <row r="78" spans="1:8" ht="47.25">
      <c r="A78" s="27" t="s">
        <v>72</v>
      </c>
      <c r="B78" s="13" t="s">
        <v>108</v>
      </c>
      <c r="C78" s="13" t="s">
        <v>71</v>
      </c>
      <c r="D78" s="13" t="s">
        <v>73</v>
      </c>
      <c r="E78" s="13"/>
      <c r="F78" s="31">
        <f>F79</f>
        <v>5153908.919999999</v>
      </c>
      <c r="G78" s="14">
        <f t="shared" ref="G78:H78" si="32">G79</f>
        <v>532628</v>
      </c>
      <c r="H78" s="14">
        <f t="shared" si="32"/>
        <v>550000</v>
      </c>
    </row>
    <row r="79" spans="1:8" ht="33.75" customHeight="1">
      <c r="A79" s="25" t="s">
        <v>74</v>
      </c>
      <c r="B79" s="17" t="s">
        <v>108</v>
      </c>
      <c r="C79" s="17" t="s">
        <v>71</v>
      </c>
      <c r="D79" s="17" t="s">
        <v>75</v>
      </c>
      <c r="E79" s="17"/>
      <c r="F79" s="32">
        <f>F80+F82+F84+F86+F88+F90+F92+F94+F96+F100+F98</f>
        <v>5153908.919999999</v>
      </c>
      <c r="G79" s="18">
        <f t="shared" ref="G79:H79" si="33">G80+G82+G84+G86+G88+G90+G92+G94+G96+G100</f>
        <v>532628</v>
      </c>
      <c r="H79" s="18">
        <f t="shared" si="33"/>
        <v>550000</v>
      </c>
    </row>
    <row r="80" spans="1:8" ht="71.25" customHeight="1">
      <c r="A80" s="22" t="s">
        <v>121</v>
      </c>
      <c r="B80" s="9" t="s">
        <v>108</v>
      </c>
      <c r="C80" s="9" t="s">
        <v>71</v>
      </c>
      <c r="D80" s="9" t="s">
        <v>120</v>
      </c>
      <c r="E80" s="9"/>
      <c r="F80" s="30">
        <f>F81</f>
        <v>368202</v>
      </c>
      <c r="G80" s="10">
        <f t="shared" ref="G80:H80" si="34">G81</f>
        <v>0</v>
      </c>
      <c r="H80" s="10">
        <f t="shared" si="34"/>
        <v>0</v>
      </c>
    </row>
    <row r="81" spans="1:8" ht="38.25">
      <c r="A81" s="22" t="s">
        <v>49</v>
      </c>
      <c r="B81" s="9" t="s">
        <v>108</v>
      </c>
      <c r="C81" s="9" t="s">
        <v>71</v>
      </c>
      <c r="D81" s="9" t="s">
        <v>120</v>
      </c>
      <c r="E81" s="9" t="s">
        <v>50</v>
      </c>
      <c r="F81" s="30">
        <v>368202</v>
      </c>
      <c r="G81" s="8">
        <v>0</v>
      </c>
      <c r="H81" s="8">
        <v>0</v>
      </c>
    </row>
    <row r="82" spans="1:8" ht="72.75" customHeight="1">
      <c r="A82" s="22" t="s">
        <v>123</v>
      </c>
      <c r="B82" s="9" t="s">
        <v>108</v>
      </c>
      <c r="C82" s="9" t="s">
        <v>71</v>
      </c>
      <c r="D82" s="9" t="s">
        <v>122</v>
      </c>
      <c r="E82" s="9"/>
      <c r="F82" s="30">
        <f>F83</f>
        <v>810873</v>
      </c>
      <c r="G82" s="8">
        <f>G83</f>
        <v>0</v>
      </c>
      <c r="H82" s="8">
        <f>H83</f>
        <v>0</v>
      </c>
    </row>
    <row r="83" spans="1:8" ht="48.75" customHeight="1">
      <c r="A83" s="22" t="s">
        <v>49</v>
      </c>
      <c r="B83" s="9" t="s">
        <v>108</v>
      </c>
      <c r="C83" s="9" t="s">
        <v>71</v>
      </c>
      <c r="D83" s="9" t="s">
        <v>122</v>
      </c>
      <c r="E83" s="9" t="s">
        <v>50</v>
      </c>
      <c r="F83" s="30">
        <v>810873</v>
      </c>
      <c r="G83" s="8">
        <v>0</v>
      </c>
      <c r="H83" s="8">
        <v>0</v>
      </c>
    </row>
    <row r="84" spans="1:8" ht="75.75" customHeight="1">
      <c r="A84" s="22" t="s">
        <v>126</v>
      </c>
      <c r="B84" s="9" t="s">
        <v>108</v>
      </c>
      <c r="C84" s="9" t="s">
        <v>71</v>
      </c>
      <c r="D84" s="9" t="s">
        <v>124</v>
      </c>
      <c r="E84" s="9"/>
      <c r="F84" s="30">
        <f>F85</f>
        <v>857928</v>
      </c>
      <c r="G84" s="10">
        <f t="shared" ref="G84:H84" si="35">G85</f>
        <v>0</v>
      </c>
      <c r="H84" s="10">
        <f t="shared" si="35"/>
        <v>0</v>
      </c>
    </row>
    <row r="85" spans="1:8" ht="49.5" customHeight="1">
      <c r="A85" s="22" t="s">
        <v>49</v>
      </c>
      <c r="B85" s="9" t="s">
        <v>108</v>
      </c>
      <c r="C85" s="9" t="s">
        <v>71</v>
      </c>
      <c r="D85" s="9" t="s">
        <v>124</v>
      </c>
      <c r="E85" s="9" t="s">
        <v>50</v>
      </c>
      <c r="F85" s="30">
        <v>857928</v>
      </c>
      <c r="G85" s="8">
        <v>0</v>
      </c>
      <c r="H85" s="8">
        <v>0</v>
      </c>
    </row>
    <row r="86" spans="1:8" ht="73.5" customHeight="1">
      <c r="A86" s="22" t="s">
        <v>127</v>
      </c>
      <c r="B86" s="9" t="s">
        <v>108</v>
      </c>
      <c r="C86" s="9" t="s">
        <v>71</v>
      </c>
      <c r="D86" s="9" t="s">
        <v>125</v>
      </c>
      <c r="E86" s="9"/>
      <c r="F86" s="30">
        <f>F87</f>
        <v>621194</v>
      </c>
      <c r="G86" s="10">
        <f t="shared" ref="G86:H86" si="36">G87</f>
        <v>0</v>
      </c>
      <c r="H86" s="10">
        <f t="shared" si="36"/>
        <v>0</v>
      </c>
    </row>
    <row r="87" spans="1:8" ht="52.5" customHeight="1">
      <c r="A87" s="22" t="s">
        <v>49</v>
      </c>
      <c r="B87" s="9" t="s">
        <v>108</v>
      </c>
      <c r="C87" s="9" t="s">
        <v>71</v>
      </c>
      <c r="D87" s="9" t="s">
        <v>125</v>
      </c>
      <c r="E87" s="9" t="s">
        <v>50</v>
      </c>
      <c r="F87" s="30">
        <v>621194</v>
      </c>
      <c r="G87" s="8">
        <v>0</v>
      </c>
      <c r="H87" s="8">
        <v>0</v>
      </c>
    </row>
    <row r="88" spans="1:8" ht="97.5" customHeight="1">
      <c r="A88" s="22" t="s">
        <v>132</v>
      </c>
      <c r="B88" s="9" t="s">
        <v>108</v>
      </c>
      <c r="C88" s="9" t="s">
        <v>71</v>
      </c>
      <c r="D88" s="9" t="s">
        <v>128</v>
      </c>
      <c r="E88" s="9"/>
      <c r="F88" s="30">
        <f>F89</f>
        <v>245467.2</v>
      </c>
      <c r="G88" s="10">
        <f t="shared" ref="G88:H88" si="37">G89</f>
        <v>0</v>
      </c>
      <c r="H88" s="10">
        <f t="shared" si="37"/>
        <v>0</v>
      </c>
    </row>
    <row r="89" spans="1:8" ht="46.5" customHeight="1">
      <c r="A89" s="22" t="s">
        <v>49</v>
      </c>
      <c r="B89" s="9" t="s">
        <v>108</v>
      </c>
      <c r="C89" s="9" t="s">
        <v>71</v>
      </c>
      <c r="D89" s="9" t="s">
        <v>128</v>
      </c>
      <c r="E89" s="9" t="s">
        <v>50</v>
      </c>
      <c r="F89" s="30">
        <v>245467.2</v>
      </c>
      <c r="G89" s="8">
        <v>0</v>
      </c>
      <c r="H89" s="8">
        <v>0</v>
      </c>
    </row>
    <row r="90" spans="1:8" ht="87.75" customHeight="1">
      <c r="A90" s="22" t="s">
        <v>135</v>
      </c>
      <c r="B90" s="9" t="s">
        <v>108</v>
      </c>
      <c r="C90" s="9" t="s">
        <v>71</v>
      </c>
      <c r="D90" s="9" t="s">
        <v>129</v>
      </c>
      <c r="E90" s="9"/>
      <c r="F90" s="30">
        <f>F91</f>
        <v>540581.4</v>
      </c>
      <c r="G90" s="10">
        <f t="shared" ref="G90:H90" si="38">G91</f>
        <v>0</v>
      </c>
      <c r="H90" s="10">
        <f t="shared" si="38"/>
        <v>0</v>
      </c>
    </row>
    <row r="91" spans="1:8" ht="47.25" customHeight="1">
      <c r="A91" s="22" t="s">
        <v>49</v>
      </c>
      <c r="B91" s="9" t="s">
        <v>108</v>
      </c>
      <c r="C91" s="9" t="s">
        <v>71</v>
      </c>
      <c r="D91" s="9" t="s">
        <v>129</v>
      </c>
      <c r="E91" s="9" t="s">
        <v>50</v>
      </c>
      <c r="F91" s="30">
        <v>540581.4</v>
      </c>
      <c r="G91" s="8">
        <v>0</v>
      </c>
      <c r="H91" s="8">
        <v>0</v>
      </c>
    </row>
    <row r="92" spans="1:8" ht="101.25" customHeight="1">
      <c r="A92" s="22" t="s">
        <v>137</v>
      </c>
      <c r="B92" s="9" t="s">
        <v>108</v>
      </c>
      <c r="C92" s="9" t="s">
        <v>71</v>
      </c>
      <c r="D92" s="9" t="s">
        <v>136</v>
      </c>
      <c r="E92" s="9"/>
      <c r="F92" s="30">
        <f>F93</f>
        <v>105285.6</v>
      </c>
      <c r="G92" s="10">
        <f t="shared" ref="G92:H92" si="39">G93</f>
        <v>0</v>
      </c>
      <c r="H92" s="10">
        <f t="shared" si="39"/>
        <v>0</v>
      </c>
    </row>
    <row r="93" spans="1:8" ht="54" customHeight="1">
      <c r="A93" s="22" t="s">
        <v>49</v>
      </c>
      <c r="B93" s="9" t="s">
        <v>108</v>
      </c>
      <c r="C93" s="9" t="s">
        <v>71</v>
      </c>
      <c r="D93" s="9" t="s">
        <v>136</v>
      </c>
      <c r="E93" s="9" t="s">
        <v>50</v>
      </c>
      <c r="F93" s="30">
        <v>105285.6</v>
      </c>
      <c r="G93" s="10">
        <v>0</v>
      </c>
      <c r="H93" s="10">
        <v>0</v>
      </c>
    </row>
    <row r="94" spans="1:8" ht="90.75" customHeight="1">
      <c r="A94" s="22" t="s">
        <v>134</v>
      </c>
      <c r="B94" s="9" t="s">
        <v>108</v>
      </c>
      <c r="C94" s="9" t="s">
        <v>71</v>
      </c>
      <c r="D94" s="9" t="s">
        <v>130</v>
      </c>
      <c r="E94" s="9"/>
      <c r="F94" s="30">
        <f>F95</f>
        <v>571952.4</v>
      </c>
      <c r="G94" s="10">
        <f t="shared" ref="G94:H94" si="40">G95</f>
        <v>0</v>
      </c>
      <c r="H94" s="10">
        <f t="shared" si="40"/>
        <v>0</v>
      </c>
    </row>
    <row r="95" spans="1:8" ht="38.25">
      <c r="A95" s="22" t="s">
        <v>49</v>
      </c>
      <c r="B95" s="9" t="s">
        <v>108</v>
      </c>
      <c r="C95" s="9" t="s">
        <v>71</v>
      </c>
      <c r="D95" s="9" t="s">
        <v>130</v>
      </c>
      <c r="E95" s="9" t="s">
        <v>50</v>
      </c>
      <c r="F95" s="30">
        <v>571952.4</v>
      </c>
      <c r="G95" s="8">
        <v>0</v>
      </c>
      <c r="H95" s="8">
        <v>0</v>
      </c>
    </row>
    <row r="96" spans="1:8" ht="86.25" customHeight="1">
      <c r="A96" s="22" t="s">
        <v>133</v>
      </c>
      <c r="B96" s="9" t="s">
        <v>108</v>
      </c>
      <c r="C96" s="9" t="s">
        <v>71</v>
      </c>
      <c r="D96" s="9" t="s">
        <v>131</v>
      </c>
      <c r="E96" s="9"/>
      <c r="F96" s="30">
        <f>F97</f>
        <v>414130</v>
      </c>
      <c r="G96" s="10">
        <f t="shared" ref="G96:H96" si="41">G97</f>
        <v>0</v>
      </c>
      <c r="H96" s="10">
        <f t="shared" si="41"/>
        <v>0</v>
      </c>
    </row>
    <row r="97" spans="1:8" ht="49.5" customHeight="1">
      <c r="A97" s="22" t="s">
        <v>49</v>
      </c>
      <c r="B97" s="9" t="s">
        <v>108</v>
      </c>
      <c r="C97" s="9" t="s">
        <v>71</v>
      </c>
      <c r="D97" s="9" t="s">
        <v>131</v>
      </c>
      <c r="E97" s="9" t="s">
        <v>50</v>
      </c>
      <c r="F97" s="30">
        <v>414130</v>
      </c>
      <c r="G97" s="8">
        <v>0</v>
      </c>
      <c r="H97" s="8">
        <v>0</v>
      </c>
    </row>
    <row r="98" spans="1:8" ht="100.5" customHeight="1">
      <c r="A98" s="22" t="s">
        <v>173</v>
      </c>
      <c r="B98" s="9" t="s">
        <v>108</v>
      </c>
      <c r="C98" s="9" t="s">
        <v>71</v>
      </c>
      <c r="D98" s="9" t="s">
        <v>174</v>
      </c>
      <c r="E98" s="9"/>
      <c r="F98" s="30">
        <f>F99</f>
        <v>81015.600000000006</v>
      </c>
      <c r="G98" s="10">
        <f t="shared" ref="G98:H98" si="42">G99</f>
        <v>0</v>
      </c>
      <c r="H98" s="10">
        <f t="shared" si="42"/>
        <v>0</v>
      </c>
    </row>
    <row r="99" spans="1:8" ht="49.5" customHeight="1">
      <c r="A99" s="22" t="s">
        <v>49</v>
      </c>
      <c r="B99" s="9" t="s">
        <v>108</v>
      </c>
      <c r="C99" s="9" t="s">
        <v>71</v>
      </c>
      <c r="D99" s="9" t="s">
        <v>174</v>
      </c>
      <c r="E99" s="9" t="s">
        <v>50</v>
      </c>
      <c r="F99" s="30">
        <v>81015.600000000006</v>
      </c>
      <c r="G99" s="10">
        <v>0</v>
      </c>
      <c r="H99" s="10">
        <v>0</v>
      </c>
    </row>
    <row r="100" spans="1:8" ht="28.5" customHeight="1">
      <c r="A100" s="22" t="s">
        <v>139</v>
      </c>
      <c r="B100" s="9" t="s">
        <v>108</v>
      </c>
      <c r="C100" s="9" t="s">
        <v>71</v>
      </c>
      <c r="D100" s="9" t="s">
        <v>138</v>
      </c>
      <c r="E100" s="9"/>
      <c r="F100" s="30">
        <f>F101</f>
        <v>537279.72</v>
      </c>
      <c r="G100" s="10">
        <f t="shared" ref="G100:H100" si="43">G101</f>
        <v>532628</v>
      </c>
      <c r="H100" s="10">
        <f t="shared" si="43"/>
        <v>550000</v>
      </c>
    </row>
    <row r="101" spans="1:8" ht="46.5" customHeight="1">
      <c r="A101" s="22" t="s">
        <v>49</v>
      </c>
      <c r="B101" s="9" t="s">
        <v>108</v>
      </c>
      <c r="C101" s="9" t="s">
        <v>71</v>
      </c>
      <c r="D101" s="9" t="s">
        <v>138</v>
      </c>
      <c r="E101" s="9" t="s">
        <v>50</v>
      </c>
      <c r="F101" s="30">
        <v>537279.72</v>
      </c>
      <c r="G101" s="8">
        <v>532628</v>
      </c>
      <c r="H101" s="8">
        <v>550000</v>
      </c>
    </row>
    <row r="102" spans="1:8" ht="15.75">
      <c r="A102" s="26" t="s">
        <v>141</v>
      </c>
      <c r="B102" s="11" t="s">
        <v>140</v>
      </c>
      <c r="C102" s="11" t="s">
        <v>13</v>
      </c>
      <c r="D102" s="11"/>
      <c r="E102" s="11"/>
      <c r="F102" s="29">
        <f>F103</f>
        <v>3686216.18</v>
      </c>
      <c r="G102" s="12">
        <f t="shared" ref="G102:H102" si="44">G103</f>
        <v>2385105</v>
      </c>
      <c r="H102" s="12">
        <f t="shared" si="44"/>
        <v>2387993</v>
      </c>
    </row>
    <row r="103" spans="1:8" ht="25.5" customHeight="1">
      <c r="A103" s="25" t="s">
        <v>142</v>
      </c>
      <c r="B103" s="13" t="s">
        <v>140</v>
      </c>
      <c r="C103" s="13" t="s">
        <v>12</v>
      </c>
      <c r="D103" s="13"/>
      <c r="E103" s="13"/>
      <c r="F103" s="31">
        <f>F104</f>
        <v>3686216.18</v>
      </c>
      <c r="G103" s="14">
        <f t="shared" ref="G103:H103" si="45">G104</f>
        <v>2385105</v>
      </c>
      <c r="H103" s="14">
        <f t="shared" si="45"/>
        <v>2387993</v>
      </c>
    </row>
    <row r="104" spans="1:8" ht="63.75">
      <c r="A104" s="22" t="s">
        <v>143</v>
      </c>
      <c r="B104" s="9" t="s">
        <v>140</v>
      </c>
      <c r="C104" s="9" t="s">
        <v>12</v>
      </c>
      <c r="D104" s="9" t="s">
        <v>144</v>
      </c>
      <c r="E104" s="9"/>
      <c r="F104" s="30">
        <f>F105</f>
        <v>3686216.18</v>
      </c>
      <c r="G104" s="10">
        <f t="shared" ref="G104:H104" si="46">G105</f>
        <v>2385105</v>
      </c>
      <c r="H104" s="10">
        <f t="shared" si="46"/>
        <v>2387993</v>
      </c>
    </row>
    <row r="105" spans="1:8" ht="71.25" customHeight="1">
      <c r="A105" s="22" t="s">
        <v>148</v>
      </c>
      <c r="B105" s="9" t="s">
        <v>140</v>
      </c>
      <c r="C105" s="9" t="s">
        <v>12</v>
      </c>
      <c r="D105" s="9" t="s">
        <v>145</v>
      </c>
      <c r="E105" s="9"/>
      <c r="F105" s="30">
        <f>F106+F114</f>
        <v>3686216.18</v>
      </c>
      <c r="G105" s="10">
        <f t="shared" ref="G105:H105" si="47">G106+G114</f>
        <v>2385105</v>
      </c>
      <c r="H105" s="10">
        <f t="shared" si="47"/>
        <v>2387993</v>
      </c>
    </row>
    <row r="106" spans="1:8" ht="47.25" customHeight="1">
      <c r="A106" s="22" t="s">
        <v>149</v>
      </c>
      <c r="B106" s="9" t="s">
        <v>140</v>
      </c>
      <c r="C106" s="9" t="s">
        <v>12</v>
      </c>
      <c r="D106" s="9" t="s">
        <v>146</v>
      </c>
      <c r="E106" s="9"/>
      <c r="F106" s="30">
        <f>F107+F109+F111</f>
        <v>3583144.18</v>
      </c>
      <c r="G106" s="10">
        <f t="shared" ref="G106:H106" si="48">G107+G109+G111</f>
        <v>2385105</v>
      </c>
      <c r="H106" s="10">
        <f t="shared" si="48"/>
        <v>2387993</v>
      </c>
    </row>
    <row r="107" spans="1:8" ht="51">
      <c r="A107" s="22" t="s">
        <v>150</v>
      </c>
      <c r="B107" s="9" t="s">
        <v>140</v>
      </c>
      <c r="C107" s="9" t="s">
        <v>12</v>
      </c>
      <c r="D107" s="9" t="s">
        <v>147</v>
      </c>
      <c r="E107" s="9"/>
      <c r="F107" s="30">
        <f>F108</f>
        <v>1079129</v>
      </c>
      <c r="G107" s="10">
        <f t="shared" ref="G107:H107" si="49">G108</f>
        <v>0</v>
      </c>
      <c r="H107" s="10">
        <f t="shared" si="49"/>
        <v>0</v>
      </c>
    </row>
    <row r="108" spans="1:8" ht="89.25">
      <c r="A108" s="22" t="s">
        <v>22</v>
      </c>
      <c r="B108" s="9" t="s">
        <v>140</v>
      </c>
      <c r="C108" s="9" t="s">
        <v>12</v>
      </c>
      <c r="D108" s="9" t="s">
        <v>147</v>
      </c>
      <c r="E108" s="9" t="s">
        <v>23</v>
      </c>
      <c r="F108" s="30">
        <v>1079129</v>
      </c>
      <c r="G108" s="8">
        <v>0</v>
      </c>
      <c r="H108" s="8">
        <v>0</v>
      </c>
    </row>
    <row r="109" spans="1:8" ht="66.75" customHeight="1">
      <c r="A109" s="22" t="s">
        <v>152</v>
      </c>
      <c r="B109" s="9" t="s">
        <v>140</v>
      </c>
      <c r="C109" s="9" t="s">
        <v>12</v>
      </c>
      <c r="D109" s="9" t="s">
        <v>151</v>
      </c>
      <c r="E109" s="9"/>
      <c r="F109" s="30">
        <f>F110</f>
        <v>1954966</v>
      </c>
      <c r="G109" s="10">
        <f t="shared" ref="G109:H109" si="50">G110</f>
        <v>2131687</v>
      </c>
      <c r="H109" s="10">
        <f t="shared" si="50"/>
        <v>2142091</v>
      </c>
    </row>
    <row r="110" spans="1:8" ht="105.75" customHeight="1">
      <c r="A110" s="22" t="s">
        <v>22</v>
      </c>
      <c r="B110" s="9" t="s">
        <v>140</v>
      </c>
      <c r="C110" s="9" t="s">
        <v>12</v>
      </c>
      <c r="D110" s="9" t="s">
        <v>151</v>
      </c>
      <c r="E110" s="9" t="s">
        <v>23</v>
      </c>
      <c r="F110" s="30">
        <v>1954966</v>
      </c>
      <c r="G110" s="8">
        <v>2131687</v>
      </c>
      <c r="H110" s="8">
        <v>2142091</v>
      </c>
    </row>
    <row r="111" spans="1:8" ht="48.75" customHeight="1">
      <c r="A111" s="22" t="s">
        <v>154</v>
      </c>
      <c r="B111" s="9" t="s">
        <v>140</v>
      </c>
      <c r="C111" s="9" t="s">
        <v>12</v>
      </c>
      <c r="D111" s="9" t="s">
        <v>153</v>
      </c>
      <c r="E111" s="9"/>
      <c r="F111" s="30">
        <f>F112+F113</f>
        <v>549049.18000000005</v>
      </c>
      <c r="G111" s="10">
        <f t="shared" ref="G111:H111" si="51">G112+G113</f>
        <v>253418</v>
      </c>
      <c r="H111" s="10">
        <f t="shared" si="51"/>
        <v>245902</v>
      </c>
    </row>
    <row r="112" spans="1:8" ht="46.5" customHeight="1">
      <c r="A112" s="22" t="s">
        <v>49</v>
      </c>
      <c r="B112" s="9" t="s">
        <v>140</v>
      </c>
      <c r="C112" s="9" t="s">
        <v>12</v>
      </c>
      <c r="D112" s="9" t="s">
        <v>153</v>
      </c>
      <c r="E112" s="9" t="s">
        <v>50</v>
      </c>
      <c r="F112" s="30">
        <v>542049.18000000005</v>
      </c>
      <c r="G112" s="8">
        <v>253418</v>
      </c>
      <c r="H112" s="8">
        <v>245902</v>
      </c>
    </row>
    <row r="113" spans="1:8" ht="15.75">
      <c r="A113" s="22" t="s">
        <v>31</v>
      </c>
      <c r="B113" s="9" t="s">
        <v>140</v>
      </c>
      <c r="C113" s="9" t="s">
        <v>12</v>
      </c>
      <c r="D113" s="9" t="s">
        <v>153</v>
      </c>
      <c r="E113" s="9" t="s">
        <v>32</v>
      </c>
      <c r="F113" s="30">
        <v>7000</v>
      </c>
      <c r="G113" s="8">
        <v>0</v>
      </c>
      <c r="H113" s="8">
        <v>0</v>
      </c>
    </row>
    <row r="114" spans="1:8" ht="58.5" customHeight="1">
      <c r="A114" s="22" t="s">
        <v>158</v>
      </c>
      <c r="B114" s="9" t="s">
        <v>140</v>
      </c>
      <c r="C114" s="9" t="s">
        <v>12</v>
      </c>
      <c r="D114" s="9" t="s">
        <v>156</v>
      </c>
      <c r="E114" s="9"/>
      <c r="F114" s="30">
        <f>F115</f>
        <v>103072</v>
      </c>
      <c r="G114" s="10">
        <f t="shared" ref="G114:H114" si="52">G115</f>
        <v>0</v>
      </c>
      <c r="H114" s="10">
        <f t="shared" si="52"/>
        <v>0</v>
      </c>
    </row>
    <row r="115" spans="1:8" ht="58.5" customHeight="1">
      <c r="A115" s="22" t="s">
        <v>157</v>
      </c>
      <c r="B115" s="9" t="s">
        <v>140</v>
      </c>
      <c r="C115" s="9" t="s">
        <v>12</v>
      </c>
      <c r="D115" s="9" t="s">
        <v>155</v>
      </c>
      <c r="E115" s="9"/>
      <c r="F115" s="30">
        <f>F116</f>
        <v>103072</v>
      </c>
      <c r="G115" s="10">
        <f t="shared" ref="G115:H115" si="53">G116</f>
        <v>0</v>
      </c>
      <c r="H115" s="10">
        <f t="shared" si="53"/>
        <v>0</v>
      </c>
    </row>
    <row r="116" spans="1:8" ht="53.25" customHeight="1">
      <c r="A116" s="22" t="s">
        <v>49</v>
      </c>
      <c r="B116" s="9" t="s">
        <v>140</v>
      </c>
      <c r="C116" s="9" t="s">
        <v>12</v>
      </c>
      <c r="D116" s="9" t="s">
        <v>155</v>
      </c>
      <c r="E116" s="9" t="s">
        <v>50</v>
      </c>
      <c r="F116" s="30">
        <v>103072</v>
      </c>
      <c r="G116" s="8">
        <v>0</v>
      </c>
      <c r="H116" s="8">
        <v>0</v>
      </c>
    </row>
    <row r="117" spans="1:8" ht="21.75" customHeight="1">
      <c r="A117" s="26" t="s">
        <v>164</v>
      </c>
      <c r="B117" s="11" t="s">
        <v>89</v>
      </c>
      <c r="C117" s="11" t="s">
        <v>13</v>
      </c>
      <c r="D117" s="11"/>
      <c r="E117" s="11"/>
      <c r="F117" s="29">
        <f t="shared" ref="F117:F122" si="54">F118</f>
        <v>274700</v>
      </c>
      <c r="G117" s="12">
        <f t="shared" ref="G117:H121" si="55">G118</f>
        <v>0</v>
      </c>
      <c r="H117" s="12">
        <f t="shared" si="55"/>
        <v>0</v>
      </c>
    </row>
    <row r="118" spans="1:8" ht="23.25" customHeight="1">
      <c r="A118" s="22" t="s">
        <v>165</v>
      </c>
      <c r="B118" s="9" t="s">
        <v>89</v>
      </c>
      <c r="C118" s="9" t="s">
        <v>12</v>
      </c>
      <c r="D118" s="9"/>
      <c r="E118" s="9"/>
      <c r="F118" s="30">
        <f t="shared" si="54"/>
        <v>274700</v>
      </c>
      <c r="G118" s="10">
        <f t="shared" si="55"/>
        <v>0</v>
      </c>
      <c r="H118" s="10">
        <f t="shared" si="55"/>
        <v>0</v>
      </c>
    </row>
    <row r="119" spans="1:8" ht="79.5" customHeight="1">
      <c r="A119" s="22" t="s">
        <v>166</v>
      </c>
      <c r="B119" s="9" t="s">
        <v>89</v>
      </c>
      <c r="C119" s="9" t="s">
        <v>12</v>
      </c>
      <c r="D119" s="9" t="s">
        <v>159</v>
      </c>
      <c r="E119" s="9"/>
      <c r="F119" s="30">
        <f t="shared" si="54"/>
        <v>274700</v>
      </c>
      <c r="G119" s="10">
        <f t="shared" si="55"/>
        <v>0</v>
      </c>
      <c r="H119" s="10">
        <f t="shared" si="55"/>
        <v>0</v>
      </c>
    </row>
    <row r="120" spans="1:8" ht="118.5" customHeight="1">
      <c r="A120" s="22" t="s">
        <v>170</v>
      </c>
      <c r="B120" s="9" t="s">
        <v>89</v>
      </c>
      <c r="C120" s="9" t="s">
        <v>12</v>
      </c>
      <c r="D120" s="9" t="s">
        <v>160</v>
      </c>
      <c r="E120" s="9"/>
      <c r="F120" s="30">
        <f t="shared" si="54"/>
        <v>274700</v>
      </c>
      <c r="G120" s="10">
        <f t="shared" si="55"/>
        <v>0</v>
      </c>
      <c r="H120" s="10">
        <f t="shared" si="55"/>
        <v>0</v>
      </c>
    </row>
    <row r="121" spans="1:8" ht="63.75">
      <c r="A121" s="22" t="s">
        <v>169</v>
      </c>
      <c r="B121" s="9" t="s">
        <v>89</v>
      </c>
      <c r="C121" s="9" t="s">
        <v>12</v>
      </c>
      <c r="D121" s="9" t="s">
        <v>161</v>
      </c>
      <c r="E121" s="9"/>
      <c r="F121" s="30">
        <f t="shared" si="54"/>
        <v>274700</v>
      </c>
      <c r="G121" s="10">
        <f t="shared" si="55"/>
        <v>0</v>
      </c>
      <c r="H121" s="10">
        <f t="shared" si="55"/>
        <v>0</v>
      </c>
    </row>
    <row r="122" spans="1:8" ht="50.25" customHeight="1">
      <c r="A122" s="22" t="s">
        <v>168</v>
      </c>
      <c r="B122" s="9" t="s">
        <v>89</v>
      </c>
      <c r="C122" s="9" t="s">
        <v>12</v>
      </c>
      <c r="D122" s="9" t="s">
        <v>162</v>
      </c>
      <c r="E122" s="9"/>
      <c r="F122" s="30">
        <f t="shared" si="54"/>
        <v>274700</v>
      </c>
      <c r="G122" s="10">
        <f t="shared" ref="G122:H122" si="56">G123</f>
        <v>0</v>
      </c>
      <c r="H122" s="10">
        <f t="shared" si="56"/>
        <v>0</v>
      </c>
    </row>
    <row r="123" spans="1:8" ht="39" customHeight="1">
      <c r="A123" s="22" t="s">
        <v>167</v>
      </c>
      <c r="B123" s="9" t="s">
        <v>89</v>
      </c>
      <c r="C123" s="9" t="s">
        <v>12</v>
      </c>
      <c r="D123" s="9" t="s">
        <v>162</v>
      </c>
      <c r="E123" s="9" t="s">
        <v>163</v>
      </c>
      <c r="F123" s="30">
        <v>274700</v>
      </c>
      <c r="G123" s="8">
        <v>0</v>
      </c>
      <c r="H123" s="8">
        <v>0</v>
      </c>
    </row>
    <row r="124" spans="1:8" ht="31.5">
      <c r="A124" s="26" t="s">
        <v>171</v>
      </c>
      <c r="B124" s="11"/>
      <c r="C124" s="11"/>
      <c r="D124" s="11"/>
      <c r="E124" s="11"/>
      <c r="F124" s="12"/>
      <c r="G124" s="19">
        <v>120078</v>
      </c>
      <c r="H124" s="19">
        <v>237744</v>
      </c>
    </row>
  </sheetData>
  <mergeCells count="3">
    <mergeCell ref="A4:H4"/>
    <mergeCell ref="D3:H3"/>
    <mergeCell ref="F2:H2"/>
  </mergeCells>
  <pageMargins left="0.31496062992125984" right="0.11811023622047245" top="0.15748031496062992" bottom="0.19685039370078741" header="0.31496062992125984" footer="0.31496062992125984"/>
  <pageSetup paperSize="9" scale="70" orientation="portrait" horizontalDpi="180" verticalDpi="18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2022-08-05T09:03:33Z</dcterms:modified>
</cp:coreProperties>
</file>